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85" windowHeight="7860" activeTab="0"/>
  </bookViews>
  <sheets>
    <sheet name="Sheet1" sheetId="1" r:id="rId1"/>
    <sheet name="Sheet2" sheetId="2" r:id="rId2"/>
    <sheet name="Sheet3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<sst xmlns="http://schemas.openxmlformats.org/spreadsheetml/2006/main" count="511" uniqueCount="75">
  <si>
    <t>得点／失点</t>
  </si>
  <si>
    <t>得失点率</t>
  </si>
  <si>
    <t>勝／敗</t>
  </si>
  <si>
    <t>第</t>
  </si>
  <si>
    <t>位</t>
  </si>
  <si>
    <t>男子１部</t>
  </si>
  <si>
    <t>／</t>
  </si>
  <si>
    <t>－</t>
  </si>
  <si>
    <t>男子２部</t>
  </si>
  <si>
    <t>男子３部</t>
  </si>
  <si>
    <t>男子４部</t>
  </si>
  <si>
    <t>男子５部</t>
  </si>
  <si>
    <t>女子３部</t>
  </si>
  <si>
    <t>女子４部</t>
  </si>
  <si>
    <t>順　位</t>
  </si>
  <si>
    <t>女子２部</t>
  </si>
  <si>
    <t>女子１部</t>
  </si>
  <si>
    <t>女子５部</t>
  </si>
  <si>
    <t>芦屋チャレンジ</t>
  </si>
  <si>
    <t>城野クラブ</t>
  </si>
  <si>
    <t>西部</t>
  </si>
  <si>
    <t>青葉クラブ</t>
  </si>
  <si>
    <t>遊々クラブ</t>
  </si>
  <si>
    <t>洞海湾ネット</t>
  </si>
  <si>
    <t>岡垣リーグ13組合.xls の互換性レポート</t>
  </si>
  <si>
    <t>2012/1/7 10:57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</si>
  <si>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</si>
  <si>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</si>
  <si>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</si>
  <si>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</si>
  <si>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</si>
  <si>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</si>
  <si>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セピア</t>
  </si>
  <si>
    <t>希望</t>
  </si>
  <si>
    <t>パネクレ</t>
  </si>
  <si>
    <t>バド美豚クラブ</t>
  </si>
  <si>
    <t>NO MISS隊</t>
  </si>
  <si>
    <t>和と絆</t>
  </si>
  <si>
    <t>圭悟クラブ</t>
  </si>
  <si>
    <t>遠我流</t>
  </si>
  <si>
    <t>シャトルハウスA</t>
  </si>
  <si>
    <t>凜太郎</t>
  </si>
  <si>
    <t>リベンジ</t>
  </si>
  <si>
    <t>セピア</t>
  </si>
  <si>
    <t>トライアル</t>
  </si>
  <si>
    <t>トヨタ九州</t>
  </si>
  <si>
    <t>シャトルフレンズ</t>
  </si>
  <si>
    <t>ｓｃｒａｔｃｈ</t>
  </si>
  <si>
    <t>BADORER</t>
  </si>
  <si>
    <t>HAMA156</t>
  </si>
  <si>
    <t>たらこっち</t>
  </si>
  <si>
    <t>フレームショット</t>
  </si>
  <si>
    <t>サンリーＢ</t>
  </si>
  <si>
    <t>Club H.I.F</t>
  </si>
  <si>
    <t>イルクォーレ</t>
  </si>
  <si>
    <t>ゼブラ</t>
  </si>
  <si>
    <t>V-TEC</t>
  </si>
  <si>
    <t>ミルクコーヒー</t>
  </si>
  <si>
    <t>BADORER</t>
  </si>
  <si>
    <t>サンリーＣ</t>
  </si>
  <si>
    <t>シャトルハウスＢ</t>
  </si>
  <si>
    <t>ホワイト</t>
  </si>
  <si>
    <t>みずとりＡ</t>
  </si>
  <si>
    <t>フレームショットＡ</t>
  </si>
  <si>
    <t>マッキー</t>
  </si>
  <si>
    <t>Take-1</t>
  </si>
  <si>
    <t>みずとりＢ</t>
  </si>
  <si>
    <t>おかがき娘</t>
  </si>
  <si>
    <t>B-girls</t>
  </si>
  <si>
    <t>シャトルハウスＣ</t>
  </si>
  <si>
    <t>フレームショットＢ</t>
  </si>
  <si>
    <t>レディース</t>
  </si>
  <si>
    <t>遠賀リバーズ</t>
  </si>
  <si>
    <t>マンデーズ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</si>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</sst>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ＤＦ麗雅宋"/>
      <family val="3"/>
    </font>
    <font>
      <sz val="11"/>
      <name val="ＭＳ Ｐ明朝"/>
      <family val="1"/>
    </font>
    <font>
      <sz val="9"/>
      <name val="HG丸ｺﾞｼｯｸM-PRO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3" fillId="34" borderId="23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Continuous" vertical="center"/>
    </xf>
    <xf numFmtId="0" fontId="3" fillId="34" borderId="19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right" vertical="top"/>
    </xf>
    <xf numFmtId="0" fontId="7" fillId="0" borderId="26" xfId="0" applyFont="1" applyBorder="1" applyAlignment="1">
      <alignment horizontal="right" vertical="center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0" borderId="27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34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18" customWidth="1"/>
    <col min="2" max="2" width="7.625" style="0" customWidth="1"/>
    <col min="3" max="3" width="2.625" style="0" customWidth="1"/>
    <col min="4" max="5" width="7.625" style="0" customWidth="1"/>
    <col min="6" max="6" width="2.625" style="0" customWidth="1"/>
    <col min="7" max="8" width="7.625" style="0" customWidth="1"/>
    <col min="9" max="9" width="2.625" style="0" customWidth="1"/>
    <col min="10" max="11" width="7.625" style="0" customWidth="1"/>
    <col min="12" max="12" width="2.625" style="0" customWidth="1"/>
    <col min="13" max="14" width="7.625" style="0" customWidth="1"/>
    <col min="15" max="15" width="2.625" style="0" customWidth="1"/>
    <col min="16" max="16" width="7.625" style="0" customWidth="1"/>
  </cols>
  <sheetData>
    <row r="1" spans="1:16" ht="24.75" customHeight="1" thickBot="1">
      <c r="A1" s="1" t="s">
        <v>5</v>
      </c>
      <c r="B1" s="27" t="str">
        <f>A2</f>
        <v>トヨタ九州</v>
      </c>
      <c r="C1" s="27"/>
      <c r="D1" s="27"/>
      <c r="E1" s="44" t="str">
        <f>A4</f>
        <v>凜太郎</v>
      </c>
      <c r="F1" s="45"/>
      <c r="G1" s="45"/>
      <c r="H1" s="44" t="str">
        <f>A6</f>
        <v>HAMA156</v>
      </c>
      <c r="I1" s="45"/>
      <c r="J1" s="45"/>
      <c r="K1" s="44" t="str">
        <f>A8</f>
        <v>たらこっち</v>
      </c>
      <c r="L1" s="45"/>
      <c r="M1" s="45"/>
      <c r="N1" s="44" t="str">
        <f>A10</f>
        <v>BADORER</v>
      </c>
      <c r="O1" s="45"/>
      <c r="P1" s="46"/>
    </row>
    <row r="2" spans="1:16" ht="15" customHeight="1" thickTop="1">
      <c r="A2" s="93" t="s">
        <v>45</v>
      </c>
      <c r="B2" s="28"/>
      <c r="C2" s="29"/>
      <c r="D2" s="29"/>
      <c r="E2" s="36"/>
      <c r="F2" s="19" t="str">
        <f>IF(E3="","",IF(E3&gt;G3,"○","×"))</f>
        <v>×</v>
      </c>
      <c r="G2" s="16">
        <v>10</v>
      </c>
      <c r="H2" s="36"/>
      <c r="I2" s="19" t="str">
        <f>IF(H3="","",IF(H3&gt;J3,"○","×"))</f>
        <v>×</v>
      </c>
      <c r="J2" s="16">
        <v>7</v>
      </c>
      <c r="K2" s="54"/>
      <c r="L2" s="19" t="str">
        <f>IF(K3="","",IF(K3&gt;M3,"○","×"))</f>
        <v>×</v>
      </c>
      <c r="M2" s="52">
        <v>4</v>
      </c>
      <c r="N2" s="36"/>
      <c r="O2" s="19" t="str">
        <f>IF(N3="","",IF(N3&gt;P3,"○","×"))</f>
        <v>×</v>
      </c>
      <c r="P2" s="17">
        <v>1</v>
      </c>
    </row>
    <row r="3" spans="1:16" ht="19.5" customHeight="1">
      <c r="A3" s="90"/>
      <c r="B3" s="30"/>
      <c r="C3" s="13"/>
      <c r="D3" s="14"/>
      <c r="E3" s="33">
        <f>IF(D5="","",SUM(D5))</f>
        <v>0</v>
      </c>
      <c r="F3" s="12" t="s">
        <v>7</v>
      </c>
      <c r="G3" s="20">
        <f>IF(B5="","",SUM(B5))</f>
        <v>61</v>
      </c>
      <c r="H3" s="33">
        <f>IF(D7="","",SUM(D7))</f>
        <v>55</v>
      </c>
      <c r="I3" s="12" t="s">
        <v>7</v>
      </c>
      <c r="J3" s="20">
        <f>IF(B7="","",SUM(B7))</f>
        <v>61</v>
      </c>
      <c r="K3" s="57">
        <f>IF(D9="","",SUM(D9))</f>
        <v>56</v>
      </c>
      <c r="L3" s="55" t="s">
        <v>7</v>
      </c>
      <c r="M3" s="56">
        <f>IF(B9="","",SUM(B9))</f>
        <v>61</v>
      </c>
      <c r="N3" s="33">
        <f>IF(D11="","",SUM(D11))</f>
        <v>52</v>
      </c>
      <c r="O3" s="12" t="s">
        <v>7</v>
      </c>
      <c r="P3" s="23">
        <f>IF(B11="","",SUM(B11))</f>
        <v>61</v>
      </c>
    </row>
    <row r="4" spans="1:16" ht="15" customHeight="1">
      <c r="A4" s="89" t="s">
        <v>41</v>
      </c>
      <c r="B4" s="2"/>
      <c r="C4" s="19" t="str">
        <f>IF(B5="","",IF(B5&gt;D5,"○","×"))</f>
        <v>○</v>
      </c>
      <c r="D4" s="16">
        <v>10</v>
      </c>
      <c r="E4" s="34"/>
      <c r="F4" s="7"/>
      <c r="G4" s="7"/>
      <c r="H4" s="36"/>
      <c r="I4" s="19" t="str">
        <f>IF(H5="","",IF(H5&gt;J5,"○","×"))</f>
        <v>○</v>
      </c>
      <c r="J4" s="16">
        <v>5</v>
      </c>
      <c r="K4" s="54"/>
      <c r="L4" s="19" t="str">
        <f>IF(K5="","",IF(K5&gt;M5,"○","×"))</f>
        <v>○</v>
      </c>
      <c r="M4" s="52">
        <v>8</v>
      </c>
      <c r="N4" s="36"/>
      <c r="O4" s="19" t="str">
        <f>IF(N5="","",IF(N5&gt;P5,"○","×"))</f>
        <v>○</v>
      </c>
      <c r="P4" s="17">
        <v>3</v>
      </c>
    </row>
    <row r="5" spans="1:16" ht="19.5" customHeight="1">
      <c r="A5" s="90"/>
      <c r="B5" s="61">
        <v>61</v>
      </c>
      <c r="C5" s="12" t="s">
        <v>7</v>
      </c>
      <c r="D5" s="62">
        <v>0</v>
      </c>
      <c r="E5" s="35"/>
      <c r="F5" s="15"/>
      <c r="G5" s="15"/>
      <c r="H5" s="33">
        <f>IF(G7="","",SUM(G7))</f>
        <v>61</v>
      </c>
      <c r="I5" s="12" t="s">
        <v>7</v>
      </c>
      <c r="J5" s="20">
        <f>IF(E7="","",SUM(E7))</f>
        <v>0</v>
      </c>
      <c r="K5" s="57">
        <f>IF(G9="","",SUM(G9))</f>
        <v>61</v>
      </c>
      <c r="L5" s="55" t="s">
        <v>7</v>
      </c>
      <c r="M5" s="56">
        <f>IF(E9="","",SUM(E9))</f>
        <v>0</v>
      </c>
      <c r="N5" s="33">
        <f>IF(G11="","",SUM(G11))</f>
        <v>61</v>
      </c>
      <c r="O5" s="12" t="s">
        <v>7</v>
      </c>
      <c r="P5" s="23">
        <f>IF(E11="","",SUM(E11))</f>
        <v>0</v>
      </c>
    </row>
    <row r="6" spans="1:16" ht="15" customHeight="1">
      <c r="A6" s="89" t="s">
        <v>49</v>
      </c>
      <c r="B6" s="22"/>
      <c r="C6" s="19" t="str">
        <f>IF(B7="","",IF(B7&gt;D7,"○","×"))</f>
        <v>○</v>
      </c>
      <c r="D6" s="16">
        <v>7</v>
      </c>
      <c r="E6" s="36"/>
      <c r="F6" s="19" t="str">
        <f>IF(E7="","",IF(E7&gt;G7,"○","×"))</f>
        <v>×</v>
      </c>
      <c r="G6" s="16">
        <v>5</v>
      </c>
      <c r="H6" s="34"/>
      <c r="I6" s="7"/>
      <c r="J6" s="7"/>
      <c r="K6" s="54"/>
      <c r="L6" s="19" t="str">
        <f>IF(K7="","",IF(K7&gt;M7,"○","×"))</f>
        <v>×</v>
      </c>
      <c r="M6" s="52">
        <v>2</v>
      </c>
      <c r="N6" s="36"/>
      <c r="O6" s="19" t="str">
        <f>IF(N7="","",IF(N7&gt;P7,"○","×"))</f>
        <v>×</v>
      </c>
      <c r="P6" s="17">
        <v>9</v>
      </c>
    </row>
    <row r="7" spans="1:16" ht="19.5" customHeight="1">
      <c r="A7" s="90"/>
      <c r="B7" s="61">
        <v>61</v>
      </c>
      <c r="C7" s="12" t="s">
        <v>7</v>
      </c>
      <c r="D7" s="62">
        <v>55</v>
      </c>
      <c r="E7" s="67">
        <v>0</v>
      </c>
      <c r="F7" s="12" t="s">
        <v>7</v>
      </c>
      <c r="G7" s="62">
        <v>61</v>
      </c>
      <c r="H7" s="35"/>
      <c r="I7" s="15"/>
      <c r="J7" s="15"/>
      <c r="K7" s="57">
        <f>IF(J9="","",SUM(J9))</f>
        <v>34</v>
      </c>
      <c r="L7" s="55" t="s">
        <v>7</v>
      </c>
      <c r="M7" s="56">
        <f>IF(H9="","",SUM(H9))</f>
        <v>61</v>
      </c>
      <c r="N7" s="33">
        <f>IF(J11="","",SUM(J11))</f>
        <v>46</v>
      </c>
      <c r="O7" s="12" t="s">
        <v>7</v>
      </c>
      <c r="P7" s="23">
        <f>IF(H11="","",SUM(H11))</f>
        <v>61</v>
      </c>
    </row>
    <row r="8" spans="1:16" ht="15" customHeight="1">
      <c r="A8" s="97" t="s">
        <v>50</v>
      </c>
      <c r="B8" s="51"/>
      <c r="C8" s="19" t="str">
        <f>IF(B9="","",IF(B9&gt;D9,"○","×"))</f>
        <v>○</v>
      </c>
      <c r="D8" s="52">
        <v>4</v>
      </c>
      <c r="E8" s="53"/>
      <c r="F8" s="19" t="str">
        <f>IF(E9="","",IF(E9&gt;G9,"○","×"))</f>
        <v>×</v>
      </c>
      <c r="G8" s="52">
        <v>8</v>
      </c>
      <c r="H8" s="54"/>
      <c r="I8" s="19" t="str">
        <f>IF(H9="","",IF(H9&gt;J9,"○","×"))</f>
        <v>○</v>
      </c>
      <c r="J8" s="52">
        <v>2</v>
      </c>
      <c r="K8" s="34"/>
      <c r="L8" s="7"/>
      <c r="M8" s="7"/>
      <c r="N8" s="54"/>
      <c r="O8" s="19" t="str">
        <f>IF(N9="","",IF(N9&gt;P9,"○","×"))</f>
        <v>×</v>
      </c>
      <c r="P8" s="58">
        <v>6</v>
      </c>
    </row>
    <row r="9" spans="1:16" ht="19.5" customHeight="1">
      <c r="A9" s="98"/>
      <c r="B9" s="63">
        <v>61</v>
      </c>
      <c r="C9" s="55" t="s">
        <v>7</v>
      </c>
      <c r="D9" s="64">
        <v>56</v>
      </c>
      <c r="E9" s="68">
        <v>0</v>
      </c>
      <c r="F9" s="55" t="s">
        <v>7</v>
      </c>
      <c r="G9" s="64">
        <v>61</v>
      </c>
      <c r="H9" s="68">
        <v>61</v>
      </c>
      <c r="I9" s="55" t="s">
        <v>7</v>
      </c>
      <c r="J9" s="64">
        <v>34</v>
      </c>
      <c r="K9" s="35"/>
      <c r="L9" s="15"/>
      <c r="M9" s="15"/>
      <c r="N9" s="33">
        <f>IF(M11="","",SUM(M11))</f>
        <v>35</v>
      </c>
      <c r="O9" s="55" t="s">
        <v>7</v>
      </c>
      <c r="P9" s="59">
        <f>IF(K11="","",SUM(K11))</f>
        <v>61</v>
      </c>
    </row>
    <row r="10" spans="1:16" ht="15" customHeight="1">
      <c r="A10" s="87" t="s">
        <v>48</v>
      </c>
      <c r="B10" s="31"/>
      <c r="C10" s="19" t="str">
        <f>IF(B11="","",IF(B11&gt;D11,"○","×"))</f>
        <v>○</v>
      </c>
      <c r="D10" s="32">
        <v>1</v>
      </c>
      <c r="E10" s="37"/>
      <c r="F10" s="19" t="str">
        <f>IF(E11="","",IF(E11&gt;G11,"○","×"))</f>
        <v>×</v>
      </c>
      <c r="G10" s="16">
        <v>3</v>
      </c>
      <c r="H10" s="36"/>
      <c r="I10" s="19" t="str">
        <f>IF(H11="","",IF(H11&gt;J11,"○","×"))</f>
        <v>○</v>
      </c>
      <c r="J10" s="16">
        <v>9</v>
      </c>
      <c r="K10" s="54"/>
      <c r="L10" s="19" t="str">
        <f>IF(K11="","",IF(K11&gt;M11,"○","×"))</f>
        <v>○</v>
      </c>
      <c r="M10" s="52">
        <v>6</v>
      </c>
      <c r="N10" s="34"/>
      <c r="O10" s="7"/>
      <c r="P10" s="9"/>
    </row>
    <row r="11" spans="1:16" ht="19.5" customHeight="1" thickBot="1">
      <c r="A11" s="88"/>
      <c r="B11" s="65">
        <v>61</v>
      </c>
      <c r="C11" s="4" t="s">
        <v>7</v>
      </c>
      <c r="D11" s="66">
        <v>52</v>
      </c>
      <c r="E11" s="69">
        <v>0</v>
      </c>
      <c r="F11" s="4" t="s">
        <v>7</v>
      </c>
      <c r="G11" s="66">
        <v>61</v>
      </c>
      <c r="H11" s="69">
        <v>61</v>
      </c>
      <c r="I11" s="4" t="s">
        <v>7</v>
      </c>
      <c r="J11" s="66">
        <v>46</v>
      </c>
      <c r="K11" s="70">
        <v>61</v>
      </c>
      <c r="L11" s="60" t="s">
        <v>7</v>
      </c>
      <c r="M11" s="71">
        <v>35</v>
      </c>
      <c r="N11" s="38"/>
      <c r="O11" s="8"/>
      <c r="P11" s="10"/>
    </row>
    <row r="12" spans="1:16" ht="19.5" customHeight="1">
      <c r="A12" s="39" t="s">
        <v>2</v>
      </c>
      <c r="B12" s="25">
        <f>COUNTIF(C2:C11,"○")</f>
        <v>4</v>
      </c>
      <c r="C12" s="11" t="s">
        <v>6</v>
      </c>
      <c r="D12" s="24">
        <f>COUNTIF(C2:C11,"×")</f>
        <v>0</v>
      </c>
      <c r="E12" s="81">
        <f>COUNTIF(F2:F11,"○")</f>
        <v>0</v>
      </c>
      <c r="F12" s="11" t="s">
        <v>6</v>
      </c>
      <c r="G12" s="24">
        <f>COUNTIF(F2:F11,"×")</f>
        <v>4</v>
      </c>
      <c r="H12" s="81">
        <f>COUNTIF(I2:I11,"○")</f>
        <v>3</v>
      </c>
      <c r="I12" s="11" t="s">
        <v>6</v>
      </c>
      <c r="J12" s="24">
        <f>COUNTIF(I2:I11,"×")</f>
        <v>1</v>
      </c>
      <c r="K12" s="81">
        <f>COUNTIF(L2:L11,"○")</f>
        <v>2</v>
      </c>
      <c r="L12" s="11" t="s">
        <v>6</v>
      </c>
      <c r="M12" s="24">
        <f>COUNTIF(L2:L11,"×")</f>
        <v>2</v>
      </c>
      <c r="N12" s="81">
        <f>COUNTIF(O2:O11,"○")</f>
        <v>1</v>
      </c>
      <c r="O12" s="11" t="s">
        <v>6</v>
      </c>
      <c r="P12" s="80">
        <f>COUNTIF(O2:O11,"×")</f>
        <v>3</v>
      </c>
    </row>
    <row r="13" spans="1:16" ht="19.5" customHeight="1">
      <c r="A13" s="40" t="s">
        <v>0</v>
      </c>
      <c r="B13" s="21">
        <f>SUM(B3,B5,B7,B9,B11)</f>
        <v>244</v>
      </c>
      <c r="C13" s="12" t="s">
        <v>6</v>
      </c>
      <c r="D13" s="20">
        <f>SUM(D3,D5,D7,D9,D11)</f>
        <v>163</v>
      </c>
      <c r="E13" s="33">
        <f>SUM(E3,E5,E7,E9,E11)</f>
        <v>0</v>
      </c>
      <c r="F13" s="12" t="s">
        <v>6</v>
      </c>
      <c r="G13" s="20">
        <f>SUM(G3,G5,G7,G9,G11)</f>
        <v>244</v>
      </c>
      <c r="H13" s="33">
        <f>SUM(H3,H5,H7,H9,H11)</f>
        <v>238</v>
      </c>
      <c r="I13" s="12" t="s">
        <v>6</v>
      </c>
      <c r="J13" s="20">
        <f>SUM(J3,J5,J7,J9,J11)</f>
        <v>141</v>
      </c>
      <c r="K13" s="33">
        <f>SUM(K3,K5,K7,K9,K11)</f>
        <v>212</v>
      </c>
      <c r="L13" s="12" t="s">
        <v>6</v>
      </c>
      <c r="M13" s="20">
        <f>SUM(M3,M5,M7,M9,M11)</f>
        <v>157</v>
      </c>
      <c r="N13" s="33">
        <f>SUM(N3,N5,N7,N9,N11)</f>
        <v>194</v>
      </c>
      <c r="O13" s="12" t="s">
        <v>6</v>
      </c>
      <c r="P13" s="23">
        <f>SUM(P3,P5,P7,P9,P11)</f>
        <v>183</v>
      </c>
    </row>
    <row r="14" spans="1:16" ht="19.5" customHeight="1" thickBot="1">
      <c r="A14" s="41" t="s">
        <v>1</v>
      </c>
      <c r="B14" s="86">
        <f>B13/(B13+D13)</f>
        <v>0.5995085995085995</v>
      </c>
      <c r="C14" s="84"/>
      <c r="D14" s="84"/>
      <c r="E14" s="83">
        <f>E13/(E13+G13)</f>
        <v>0</v>
      </c>
      <c r="F14" s="84"/>
      <c r="G14" s="84"/>
      <c r="H14" s="83">
        <f>H13/(H13+J13)</f>
        <v>0.6279683377308707</v>
      </c>
      <c r="I14" s="84"/>
      <c r="J14" s="84"/>
      <c r="K14" s="83">
        <f>K13/(K13+M13)</f>
        <v>0.5745257452574526</v>
      </c>
      <c r="L14" s="84"/>
      <c r="M14" s="84"/>
      <c r="N14" s="83">
        <f>N13/(N13+P13)</f>
        <v>0.5145888594164456</v>
      </c>
      <c r="O14" s="84"/>
      <c r="P14" s="85"/>
    </row>
    <row r="15" spans="1:16" ht="19.5" customHeight="1" thickBot="1">
      <c r="A15" s="42" t="s">
        <v>14</v>
      </c>
      <c r="B15" s="3" t="s">
        <v>3</v>
      </c>
      <c r="C15" s="26">
        <v>1</v>
      </c>
      <c r="D15" s="5" t="s">
        <v>4</v>
      </c>
      <c r="E15" s="43" t="s">
        <v>3</v>
      </c>
      <c r="F15" s="26" t="s">
        <v>74</v>
      </c>
      <c r="G15" s="6" t="s">
        <v>4</v>
      </c>
      <c r="H15" s="43" t="s">
        <v>3</v>
      </c>
      <c r="I15" s="26">
        <v>2</v>
      </c>
      <c r="J15" s="6" t="s">
        <v>4</v>
      </c>
      <c r="K15" s="43" t="s">
        <v>3</v>
      </c>
      <c r="L15" s="26">
        <v>3</v>
      </c>
      <c r="M15" s="6" t="s">
        <v>4</v>
      </c>
      <c r="N15" s="43" t="s">
        <v>3</v>
      </c>
      <c r="O15" s="26">
        <v>4</v>
      </c>
      <c r="P15" s="6" t="s">
        <v>4</v>
      </c>
    </row>
    <row r="16" spans="1:15" s="48" customFormat="1" ht="19.5" customHeight="1" thickBot="1">
      <c r="A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6" ht="24.75" customHeight="1" thickBot="1">
      <c r="A17" s="1" t="s">
        <v>8</v>
      </c>
      <c r="B17" s="27" t="str">
        <f>A18</f>
        <v>セピア</v>
      </c>
      <c r="C17" s="27"/>
      <c r="D17" s="27"/>
      <c r="E17" s="44" t="str">
        <f>A20</f>
        <v>和と絆</v>
      </c>
      <c r="F17" s="45"/>
      <c r="G17" s="45"/>
      <c r="H17" s="44" t="str">
        <f>A22</f>
        <v>フレームショット</v>
      </c>
      <c r="I17" s="45"/>
      <c r="J17" s="45"/>
      <c r="K17" s="44" t="str">
        <f>A24</f>
        <v>洞海湾ネット</v>
      </c>
      <c r="L17" s="45"/>
      <c r="M17" s="45"/>
      <c r="N17" s="44" t="str">
        <f>A26</f>
        <v>サンリーＢ</v>
      </c>
      <c r="O17" s="45"/>
      <c r="P17" s="46"/>
    </row>
    <row r="18" spans="1:16" ht="15" customHeight="1" thickTop="1">
      <c r="A18" s="93" t="s">
        <v>32</v>
      </c>
      <c r="B18" s="28"/>
      <c r="C18" s="29"/>
      <c r="D18" s="29"/>
      <c r="E18" s="36"/>
      <c r="F18" s="19" t="str">
        <f>IF(E19="","",IF(E19&gt;G19,"○","×"))</f>
        <v>×</v>
      </c>
      <c r="G18" s="16">
        <v>10</v>
      </c>
      <c r="H18" s="36"/>
      <c r="I18" s="19" t="str">
        <f>IF(H19="","",IF(H19&gt;J19,"○","×"))</f>
        <v>×</v>
      </c>
      <c r="J18" s="16">
        <v>7</v>
      </c>
      <c r="K18" s="54"/>
      <c r="L18" s="19" t="str">
        <f>IF(K19="","",IF(K19&gt;M19,"○","×"))</f>
        <v>×</v>
      </c>
      <c r="M18" s="52">
        <v>4</v>
      </c>
      <c r="N18" s="36"/>
      <c r="O18" s="19" t="str">
        <f>IF(N19="","",IF(N19&gt;P19,"○","×"))</f>
        <v>×</v>
      </c>
      <c r="P18" s="17">
        <v>1</v>
      </c>
    </row>
    <row r="19" spans="1:16" ht="19.5" customHeight="1">
      <c r="A19" s="90"/>
      <c r="B19" s="30"/>
      <c r="C19" s="13"/>
      <c r="D19" s="14"/>
      <c r="E19" s="33">
        <f>IF(D21="","",SUM(D21))</f>
        <v>41</v>
      </c>
      <c r="F19" s="12" t="s">
        <v>7</v>
      </c>
      <c r="G19" s="20">
        <f>IF(B21="","",SUM(B21))</f>
        <v>61</v>
      </c>
      <c r="H19" s="33">
        <f>IF(D23="","",SUM(D23))</f>
        <v>49</v>
      </c>
      <c r="I19" s="12" t="s">
        <v>7</v>
      </c>
      <c r="J19" s="20">
        <f>IF(B23="","",SUM(B23))</f>
        <v>61</v>
      </c>
      <c r="K19" s="57">
        <f>IF(D25="","",SUM(D25))</f>
        <v>49</v>
      </c>
      <c r="L19" s="55" t="s">
        <v>7</v>
      </c>
      <c r="M19" s="56">
        <f>IF(B25="","",SUM(B25))</f>
        <v>61</v>
      </c>
      <c r="N19" s="33">
        <f>IF(D27="","",SUM(D27))</f>
        <v>55</v>
      </c>
      <c r="O19" s="12" t="s">
        <v>7</v>
      </c>
      <c r="P19" s="23">
        <f>IF(B27="","",SUM(B27))</f>
        <v>61</v>
      </c>
    </row>
    <row r="20" spans="1:16" ht="15" customHeight="1">
      <c r="A20" s="91" t="s">
        <v>37</v>
      </c>
      <c r="B20" s="2"/>
      <c r="C20" s="19" t="str">
        <f>IF(B21="","",IF(B21&gt;D21,"○","×"))</f>
        <v>○</v>
      </c>
      <c r="D20" s="16">
        <v>10</v>
      </c>
      <c r="E20" s="34"/>
      <c r="F20" s="7"/>
      <c r="G20" s="7"/>
      <c r="H20" s="36"/>
      <c r="I20" s="19" t="str">
        <f>IF(H21="","",IF(H21&gt;J21,"○","×"))</f>
        <v>○</v>
      </c>
      <c r="J20" s="16">
        <v>5</v>
      </c>
      <c r="K20" s="54"/>
      <c r="L20" s="19" t="str">
        <f>IF(K21="","",IF(K21&gt;M21,"○","×"))</f>
        <v>○</v>
      </c>
      <c r="M20" s="52">
        <v>8</v>
      </c>
      <c r="N20" s="36"/>
      <c r="O20" s="19" t="str">
        <f>IF(N21="","",IF(N21&gt;P21,"○","×"))</f>
        <v>×</v>
      </c>
      <c r="P20" s="17">
        <v>3</v>
      </c>
    </row>
    <row r="21" spans="1:16" ht="19.5" customHeight="1">
      <c r="A21" s="94"/>
      <c r="B21" s="61">
        <v>61</v>
      </c>
      <c r="C21" s="12" t="s">
        <v>7</v>
      </c>
      <c r="D21" s="62">
        <v>41</v>
      </c>
      <c r="E21" s="35"/>
      <c r="F21" s="15"/>
      <c r="G21" s="15"/>
      <c r="H21" s="33">
        <f>IF(G23="","",SUM(G23))</f>
        <v>61</v>
      </c>
      <c r="I21" s="12" t="s">
        <v>7</v>
      </c>
      <c r="J21" s="20">
        <f>IF(E23="","",SUM(E23))</f>
        <v>46</v>
      </c>
      <c r="K21" s="57">
        <f>IF(G25="","",SUM(G25))</f>
        <v>61</v>
      </c>
      <c r="L21" s="55" t="s">
        <v>7</v>
      </c>
      <c r="M21" s="56">
        <f>IF(E25="","",SUM(E25))</f>
        <v>60</v>
      </c>
      <c r="N21" s="33">
        <f>IF(G27="","",SUM(G27))</f>
        <v>57</v>
      </c>
      <c r="O21" s="12" t="s">
        <v>7</v>
      </c>
      <c r="P21" s="23">
        <f>IF(E27="","",SUM(E27))</f>
        <v>61</v>
      </c>
    </row>
    <row r="22" spans="1:16" ht="15" customHeight="1">
      <c r="A22" s="89" t="s">
        <v>51</v>
      </c>
      <c r="B22" s="22"/>
      <c r="C22" s="19" t="str">
        <f>IF(B23="","",IF(B23&gt;D23,"○","×"))</f>
        <v>○</v>
      </c>
      <c r="D22" s="16">
        <v>7</v>
      </c>
      <c r="E22" s="36"/>
      <c r="F22" s="19" t="str">
        <f>IF(E23="","",IF(E23&gt;G23,"○","×"))</f>
        <v>×</v>
      </c>
      <c r="G22" s="16">
        <v>5</v>
      </c>
      <c r="H22" s="34"/>
      <c r="I22" s="7"/>
      <c r="J22" s="7"/>
      <c r="K22" s="54"/>
      <c r="L22" s="19" t="str">
        <f>IF(K23="","",IF(K23&gt;M23,"○","×"))</f>
        <v>×</v>
      </c>
      <c r="M22" s="52">
        <v>2</v>
      </c>
      <c r="N22" s="36"/>
      <c r="O22" s="19" t="str">
        <f>IF(N23="","",IF(N23&gt;P23,"○","×"))</f>
        <v>×</v>
      </c>
      <c r="P22" s="17">
        <v>9</v>
      </c>
    </row>
    <row r="23" spans="1:16" ht="19.5" customHeight="1">
      <c r="A23" s="90"/>
      <c r="B23" s="61">
        <v>61</v>
      </c>
      <c r="C23" s="12" t="s">
        <v>7</v>
      </c>
      <c r="D23" s="62">
        <v>49</v>
      </c>
      <c r="E23" s="67">
        <v>46</v>
      </c>
      <c r="F23" s="12" t="s">
        <v>7</v>
      </c>
      <c r="G23" s="62">
        <v>61</v>
      </c>
      <c r="H23" s="35"/>
      <c r="I23" s="15"/>
      <c r="J23" s="15"/>
      <c r="K23" s="57">
        <f>IF(J25="","",SUM(J25))</f>
        <v>50</v>
      </c>
      <c r="L23" s="55" t="s">
        <v>7</v>
      </c>
      <c r="M23" s="56">
        <f>IF(H25="","",SUM(H25))</f>
        <v>61</v>
      </c>
      <c r="N23" s="33">
        <f>IF(J27="","",SUM(J27))</f>
        <v>58</v>
      </c>
      <c r="O23" s="12" t="s">
        <v>7</v>
      </c>
      <c r="P23" s="23">
        <f>IF(H27="","",SUM(H27))</f>
        <v>61</v>
      </c>
    </row>
    <row r="24" spans="1:16" ht="15" customHeight="1">
      <c r="A24" s="89" t="s">
        <v>23</v>
      </c>
      <c r="B24" s="51"/>
      <c r="C24" s="19" t="str">
        <f>IF(B25="","",IF(B25&gt;D25,"○","×"))</f>
        <v>○</v>
      </c>
      <c r="D24" s="52">
        <v>4</v>
      </c>
      <c r="E24" s="53"/>
      <c r="F24" s="19" t="str">
        <f>IF(E25="","",IF(E25&gt;G25,"○","×"))</f>
        <v>×</v>
      </c>
      <c r="G24" s="52">
        <v>8</v>
      </c>
      <c r="H24" s="54"/>
      <c r="I24" s="19" t="str">
        <f>IF(H25="","",IF(H25&gt;J25,"○","×"))</f>
        <v>○</v>
      </c>
      <c r="J24" s="52">
        <v>2</v>
      </c>
      <c r="K24" s="34"/>
      <c r="L24" s="7"/>
      <c r="M24" s="7"/>
      <c r="N24" s="54"/>
      <c r="O24" s="19" t="str">
        <f>IF(N25="","",IF(N25&gt;P25,"○","×"))</f>
        <v>×</v>
      </c>
      <c r="P24" s="58">
        <v>6</v>
      </c>
    </row>
    <row r="25" spans="1:16" ht="19.5" customHeight="1">
      <c r="A25" s="90"/>
      <c r="B25" s="63">
        <v>61</v>
      </c>
      <c r="C25" s="55" t="s">
        <v>7</v>
      </c>
      <c r="D25" s="64">
        <v>49</v>
      </c>
      <c r="E25" s="68">
        <v>60</v>
      </c>
      <c r="F25" s="55" t="s">
        <v>7</v>
      </c>
      <c r="G25" s="64">
        <v>61</v>
      </c>
      <c r="H25" s="68">
        <v>61</v>
      </c>
      <c r="I25" s="55" t="s">
        <v>7</v>
      </c>
      <c r="J25" s="64">
        <v>50</v>
      </c>
      <c r="K25" s="35"/>
      <c r="L25" s="15"/>
      <c r="M25" s="15"/>
      <c r="N25" s="33">
        <f>IF(M27="","",SUM(M27))</f>
        <v>52</v>
      </c>
      <c r="O25" s="55" t="s">
        <v>7</v>
      </c>
      <c r="P25" s="59">
        <f>IF(K27="","",SUM(K27))</f>
        <v>61</v>
      </c>
    </row>
    <row r="26" spans="1:16" ht="15" customHeight="1">
      <c r="A26" s="87" t="s">
        <v>52</v>
      </c>
      <c r="B26" s="31"/>
      <c r="C26" s="19" t="str">
        <f>IF(B27="","",IF(B27&gt;D27,"○","×"))</f>
        <v>○</v>
      </c>
      <c r="D26" s="32">
        <v>1</v>
      </c>
      <c r="E26" s="37"/>
      <c r="F26" s="19" t="str">
        <f>IF(E27="","",IF(E27&gt;G27,"○","×"))</f>
        <v>○</v>
      </c>
      <c r="G26" s="16">
        <v>3</v>
      </c>
      <c r="H26" s="36"/>
      <c r="I26" s="19" t="str">
        <f>IF(H27="","",IF(H27&gt;J27,"○","×"))</f>
        <v>○</v>
      </c>
      <c r="J26" s="16">
        <v>9</v>
      </c>
      <c r="K26" s="54"/>
      <c r="L26" s="19" t="str">
        <f>IF(K27="","",IF(K27&gt;M27,"○","×"))</f>
        <v>○</v>
      </c>
      <c r="M26" s="52">
        <v>6</v>
      </c>
      <c r="N26" s="34"/>
      <c r="O26" s="7"/>
      <c r="P26" s="9"/>
    </row>
    <row r="27" spans="1:16" ht="19.5" customHeight="1" thickBot="1">
      <c r="A27" s="88"/>
      <c r="B27" s="65">
        <v>61</v>
      </c>
      <c r="C27" s="4" t="s">
        <v>7</v>
      </c>
      <c r="D27" s="66">
        <v>55</v>
      </c>
      <c r="E27" s="69">
        <v>61</v>
      </c>
      <c r="F27" s="4" t="s">
        <v>7</v>
      </c>
      <c r="G27" s="66">
        <v>57</v>
      </c>
      <c r="H27" s="69">
        <v>61</v>
      </c>
      <c r="I27" s="4" t="s">
        <v>7</v>
      </c>
      <c r="J27" s="66">
        <v>58</v>
      </c>
      <c r="K27" s="70">
        <v>61</v>
      </c>
      <c r="L27" s="60" t="s">
        <v>7</v>
      </c>
      <c r="M27" s="71">
        <v>52</v>
      </c>
      <c r="N27" s="38"/>
      <c r="O27" s="8"/>
      <c r="P27" s="10"/>
    </row>
    <row r="28" spans="1:16" ht="19.5" customHeight="1">
      <c r="A28" s="39" t="s">
        <v>2</v>
      </c>
      <c r="B28" s="25">
        <f>COUNTIF(C18:C27,"○")</f>
        <v>4</v>
      </c>
      <c r="C28" s="11" t="s">
        <v>6</v>
      </c>
      <c r="D28" s="24">
        <f>COUNTIF(C18:C27,"×")</f>
        <v>0</v>
      </c>
      <c r="E28" s="81">
        <f>COUNTIF(F18:F27,"○")</f>
        <v>1</v>
      </c>
      <c r="F28" s="11" t="s">
        <v>6</v>
      </c>
      <c r="G28" s="24">
        <f>COUNTIF(F18:F27,"×")</f>
        <v>3</v>
      </c>
      <c r="H28" s="81">
        <f>COUNTIF(I18:I27,"○")</f>
        <v>3</v>
      </c>
      <c r="I28" s="11" t="s">
        <v>6</v>
      </c>
      <c r="J28" s="24">
        <f>COUNTIF(I18:I27,"×")</f>
        <v>1</v>
      </c>
      <c r="K28" s="81">
        <f>COUNTIF(L18:L27,"○")</f>
        <v>2</v>
      </c>
      <c r="L28" s="11" t="s">
        <v>6</v>
      </c>
      <c r="M28" s="24">
        <f>COUNTIF(L18:L27,"×")</f>
        <v>2</v>
      </c>
      <c r="N28" s="81">
        <f>COUNTIF(O18:O27,"○")</f>
        <v>0</v>
      </c>
      <c r="O28" s="11" t="s">
        <v>6</v>
      </c>
      <c r="P28" s="80">
        <f>COUNTIF(O18:O27,"×")</f>
        <v>4</v>
      </c>
    </row>
    <row r="29" spans="1:16" ht="19.5" customHeight="1">
      <c r="A29" s="40" t="s">
        <v>0</v>
      </c>
      <c r="B29" s="21">
        <f>SUM(B19,B21,B23,B25,B27)</f>
        <v>244</v>
      </c>
      <c r="C29" s="12" t="s">
        <v>6</v>
      </c>
      <c r="D29" s="20">
        <f>SUM(D19,D21,D23,D25,D27)</f>
        <v>194</v>
      </c>
      <c r="E29" s="33">
        <f>SUM(E19,E21,E23,E25,E27)</f>
        <v>208</v>
      </c>
      <c r="F29" s="12" t="s">
        <v>6</v>
      </c>
      <c r="G29" s="20">
        <f>SUM(G19,G21,G23,G25,G27)</f>
        <v>240</v>
      </c>
      <c r="H29" s="33">
        <f>SUM(H19,H21,H23,H25,H27)</f>
        <v>232</v>
      </c>
      <c r="I29" s="12" t="s">
        <v>6</v>
      </c>
      <c r="J29" s="20">
        <f>SUM(J19,J21,J23,J25,J27)</f>
        <v>215</v>
      </c>
      <c r="K29" s="33">
        <f>SUM(K19,K21,K23,K25,K27)</f>
        <v>221</v>
      </c>
      <c r="L29" s="12" t="s">
        <v>6</v>
      </c>
      <c r="M29" s="20">
        <f>SUM(M19,M21,M23,M25,M27)</f>
        <v>234</v>
      </c>
      <c r="N29" s="33">
        <f>SUM(N19,N21,N23,N25,N27)</f>
        <v>222</v>
      </c>
      <c r="O29" s="12" t="s">
        <v>6</v>
      </c>
      <c r="P29" s="23">
        <f>SUM(P19,P21,P23,P25,P27)</f>
        <v>244</v>
      </c>
    </row>
    <row r="30" spans="1:16" ht="19.5" customHeight="1" thickBot="1">
      <c r="A30" s="41" t="s">
        <v>1</v>
      </c>
      <c r="B30" s="86">
        <f>B29/(B29+D29)</f>
        <v>0.5570776255707762</v>
      </c>
      <c r="C30" s="84"/>
      <c r="D30" s="84"/>
      <c r="E30" s="83">
        <f>E29/(E29+G29)</f>
        <v>0.4642857142857143</v>
      </c>
      <c r="F30" s="84"/>
      <c r="G30" s="84"/>
      <c r="H30" s="83">
        <f>H29/(H29+J29)</f>
        <v>0.5190156599552572</v>
      </c>
      <c r="I30" s="84"/>
      <c r="J30" s="84"/>
      <c r="K30" s="83">
        <f>K29/(K29+M29)</f>
        <v>0.4857142857142857</v>
      </c>
      <c r="L30" s="84"/>
      <c r="M30" s="84"/>
      <c r="N30" s="83">
        <f>N29/(N29+P29)</f>
        <v>0.47639484978540775</v>
      </c>
      <c r="O30" s="84"/>
      <c r="P30" s="85"/>
    </row>
    <row r="31" spans="1:16" ht="19.5" customHeight="1" thickBot="1">
      <c r="A31" s="42" t="s">
        <v>14</v>
      </c>
      <c r="B31" s="3" t="s">
        <v>3</v>
      </c>
      <c r="C31" s="26">
        <v>1</v>
      </c>
      <c r="D31" s="5" t="s">
        <v>4</v>
      </c>
      <c r="E31" s="43" t="s">
        <v>3</v>
      </c>
      <c r="F31" s="26">
        <v>4</v>
      </c>
      <c r="G31" s="6" t="s">
        <v>4</v>
      </c>
      <c r="H31" s="43" t="s">
        <v>3</v>
      </c>
      <c r="I31" s="26">
        <v>2</v>
      </c>
      <c r="J31" s="6" t="s">
        <v>4</v>
      </c>
      <c r="K31" s="43" t="s">
        <v>3</v>
      </c>
      <c r="L31" s="26">
        <v>3</v>
      </c>
      <c r="M31" s="6" t="s">
        <v>4</v>
      </c>
      <c r="N31" s="43" t="s">
        <v>3</v>
      </c>
      <c r="O31" s="26">
        <v>5</v>
      </c>
      <c r="P31" s="6" t="s">
        <v>4</v>
      </c>
    </row>
    <row r="32" ht="19.5" customHeight="1" thickBot="1"/>
    <row r="33" spans="1:16" ht="24.75" customHeight="1" thickBot="1">
      <c r="A33" s="1" t="s">
        <v>9</v>
      </c>
      <c r="B33" s="27" t="str">
        <f>A34</f>
        <v>Club H.I.F</v>
      </c>
      <c r="C33" s="27"/>
      <c r="D33" s="27"/>
      <c r="E33" s="44" t="str">
        <f>A36</f>
        <v>芦屋チャレンジ</v>
      </c>
      <c r="F33" s="45"/>
      <c r="G33" s="45"/>
      <c r="H33" s="44" t="str">
        <f>A38</f>
        <v>パネクレ</v>
      </c>
      <c r="I33" s="45"/>
      <c r="J33" s="45"/>
      <c r="K33" s="44" t="str">
        <f>A40</f>
        <v>城野クラブ</v>
      </c>
      <c r="L33" s="45"/>
      <c r="M33" s="45"/>
      <c r="N33" s="44" t="str">
        <f>A42</f>
        <v>イルクォーレ</v>
      </c>
      <c r="O33" s="45"/>
      <c r="P33" s="46"/>
    </row>
    <row r="34" spans="1:16" ht="15" customHeight="1" thickTop="1">
      <c r="A34" s="93" t="s">
        <v>53</v>
      </c>
      <c r="B34" s="28"/>
      <c r="C34" s="29"/>
      <c r="D34" s="29"/>
      <c r="E34" s="36"/>
      <c r="F34" s="19" t="str">
        <f>IF(E35="","",IF(E35&gt;G35,"○","×"))</f>
        <v>×</v>
      </c>
      <c r="G34" s="16">
        <v>10</v>
      </c>
      <c r="H34" s="36"/>
      <c r="I34" s="19" t="str">
        <f>IF(H35="","",IF(H35&gt;J35,"○","×"))</f>
        <v>×</v>
      </c>
      <c r="J34" s="16">
        <v>7</v>
      </c>
      <c r="K34" s="54"/>
      <c r="L34" s="19" t="str">
        <f>IF(K35="","",IF(K35&gt;M35,"○","×"))</f>
        <v>×</v>
      </c>
      <c r="M34" s="52">
        <v>4</v>
      </c>
      <c r="N34" s="36"/>
      <c r="O34" s="19" t="str">
        <f>IF(N35="","",IF(N35&gt;P35,"○","×"))</f>
        <v>○</v>
      </c>
      <c r="P34" s="17">
        <v>1</v>
      </c>
    </row>
    <row r="35" spans="1:16" ht="19.5" customHeight="1">
      <c r="A35" s="90"/>
      <c r="B35" s="30"/>
      <c r="C35" s="13"/>
      <c r="D35" s="14"/>
      <c r="E35" s="33">
        <f>IF(D37="","",SUM(D37))</f>
        <v>39</v>
      </c>
      <c r="F35" s="12" t="s">
        <v>7</v>
      </c>
      <c r="G35" s="20">
        <f>IF(B37="","",SUM(B37))</f>
        <v>61</v>
      </c>
      <c r="H35" s="33">
        <f>IF(D39="","",SUM(D39))</f>
        <v>30</v>
      </c>
      <c r="I35" s="12" t="s">
        <v>7</v>
      </c>
      <c r="J35" s="20">
        <f>IF(B39="","",SUM(B39))</f>
        <v>61</v>
      </c>
      <c r="K35" s="57">
        <f>IF(D41="","",SUM(D41))</f>
        <v>55</v>
      </c>
      <c r="L35" s="55" t="s">
        <v>7</v>
      </c>
      <c r="M35" s="56">
        <f>IF(B41="","",SUM(B41))</f>
        <v>61</v>
      </c>
      <c r="N35" s="33">
        <f>IF(D43="","",SUM(D43))</f>
        <v>61</v>
      </c>
      <c r="O35" s="12" t="s">
        <v>7</v>
      </c>
      <c r="P35" s="23">
        <f>IF(B43="","",SUM(B43))</f>
        <v>60</v>
      </c>
    </row>
    <row r="36" spans="1:16" ht="15" customHeight="1">
      <c r="A36" s="89" t="s">
        <v>18</v>
      </c>
      <c r="B36" s="2"/>
      <c r="C36" s="19" t="str">
        <f>IF(B37="","",IF(B37&gt;D37,"○","×"))</f>
        <v>○</v>
      </c>
      <c r="D36" s="16">
        <v>10</v>
      </c>
      <c r="E36" s="34"/>
      <c r="F36" s="7"/>
      <c r="G36" s="7"/>
      <c r="H36" s="36"/>
      <c r="I36" s="19" t="str">
        <f>IF(H37="","",IF(H37&gt;J37,"○","×"))</f>
        <v>○</v>
      </c>
      <c r="J36" s="16">
        <v>5</v>
      </c>
      <c r="K36" s="54"/>
      <c r="L36" s="19" t="str">
        <f>IF(K37="","",IF(K37&gt;M37,"○","×"))</f>
        <v>○</v>
      </c>
      <c r="M36" s="52">
        <v>8</v>
      </c>
      <c r="N36" s="36"/>
      <c r="O36" s="19" t="str">
        <f>IF(N37="","",IF(N37&gt;P37,"○","×"))</f>
        <v>○</v>
      </c>
      <c r="P36" s="17">
        <v>3</v>
      </c>
    </row>
    <row r="37" spans="1:16" ht="19.5" customHeight="1">
      <c r="A37" s="90"/>
      <c r="B37" s="61">
        <v>61</v>
      </c>
      <c r="C37" s="12" t="s">
        <v>7</v>
      </c>
      <c r="D37" s="62">
        <v>39</v>
      </c>
      <c r="E37" s="35"/>
      <c r="F37" s="15"/>
      <c r="G37" s="15"/>
      <c r="H37" s="33">
        <f>IF(G39="","",SUM(G39))</f>
        <v>61</v>
      </c>
      <c r="I37" s="12" t="s">
        <v>7</v>
      </c>
      <c r="J37" s="20">
        <f>IF(E39="","",SUM(E39))</f>
        <v>60</v>
      </c>
      <c r="K37" s="57">
        <f>IF(G41="","",SUM(G41))</f>
        <v>61</v>
      </c>
      <c r="L37" s="55" t="s">
        <v>7</v>
      </c>
      <c r="M37" s="56">
        <f>IF(E41="","",SUM(E41))</f>
        <v>59</v>
      </c>
      <c r="N37" s="33">
        <f>IF(G43="","",SUM(G43))</f>
        <v>61</v>
      </c>
      <c r="O37" s="12" t="s">
        <v>7</v>
      </c>
      <c r="P37" s="23">
        <f>IF(E43="","",SUM(E43))</f>
        <v>41</v>
      </c>
    </row>
    <row r="38" spans="1:16" ht="15" customHeight="1">
      <c r="A38" s="89" t="s">
        <v>34</v>
      </c>
      <c r="B38" s="22"/>
      <c r="C38" s="19" t="str">
        <f>IF(B39="","",IF(B39&gt;D39,"○","×"))</f>
        <v>○</v>
      </c>
      <c r="D38" s="16">
        <v>7</v>
      </c>
      <c r="E38" s="36"/>
      <c r="F38" s="19" t="str">
        <f>IF(E39="","",IF(E39&gt;G39,"○","×"))</f>
        <v>×</v>
      </c>
      <c r="G38" s="16">
        <v>5</v>
      </c>
      <c r="H38" s="34"/>
      <c r="I38" s="7"/>
      <c r="J38" s="7"/>
      <c r="K38" s="54"/>
      <c r="L38" s="19" t="str">
        <f>IF(K39="","",IF(K39&gt;M39,"○","×"))</f>
        <v>○</v>
      </c>
      <c r="M38" s="52">
        <v>2</v>
      </c>
      <c r="N38" s="36"/>
      <c r="O38" s="19" t="str">
        <f>IF(N39="","",IF(N39&gt;P39,"○","×"))</f>
        <v>○</v>
      </c>
      <c r="P38" s="17">
        <v>9</v>
      </c>
    </row>
    <row r="39" spans="1:16" ht="19.5" customHeight="1">
      <c r="A39" s="90"/>
      <c r="B39" s="61">
        <v>61</v>
      </c>
      <c r="C39" s="12" t="s">
        <v>7</v>
      </c>
      <c r="D39" s="62">
        <v>30</v>
      </c>
      <c r="E39" s="67">
        <v>60</v>
      </c>
      <c r="F39" s="12" t="s">
        <v>7</v>
      </c>
      <c r="G39" s="62">
        <v>61</v>
      </c>
      <c r="H39" s="35"/>
      <c r="I39" s="15"/>
      <c r="J39" s="15"/>
      <c r="K39" s="57">
        <f>IF(J41="","",SUM(J41))</f>
        <v>61</v>
      </c>
      <c r="L39" s="55" t="s">
        <v>7</v>
      </c>
      <c r="M39" s="56">
        <f>IF(H41="","",SUM(H41))</f>
        <v>36</v>
      </c>
      <c r="N39" s="33">
        <f>IF(J43="","",SUM(J43))</f>
        <v>61</v>
      </c>
      <c r="O39" s="12" t="s">
        <v>7</v>
      </c>
      <c r="P39" s="23">
        <f>IF(H43="","",SUM(H43))</f>
        <v>41</v>
      </c>
    </row>
    <row r="40" spans="1:16" ht="15" customHeight="1">
      <c r="A40" s="89" t="s">
        <v>19</v>
      </c>
      <c r="B40" s="51"/>
      <c r="C40" s="19" t="str">
        <f>IF(B41="","",IF(B41&gt;D41,"○","×"))</f>
        <v>○</v>
      </c>
      <c r="D40" s="52">
        <v>4</v>
      </c>
      <c r="E40" s="53"/>
      <c r="F40" s="19" t="str">
        <f>IF(E41="","",IF(E41&gt;G41,"○","×"))</f>
        <v>×</v>
      </c>
      <c r="G40" s="52">
        <v>8</v>
      </c>
      <c r="H40" s="54"/>
      <c r="I40" s="19" t="str">
        <f>IF(H41="","",IF(H41&gt;J41,"○","×"))</f>
        <v>×</v>
      </c>
      <c r="J40" s="52">
        <v>2</v>
      </c>
      <c r="K40" s="34"/>
      <c r="L40" s="7"/>
      <c r="M40" s="7"/>
      <c r="N40" s="54"/>
      <c r="O40" s="19" t="str">
        <f>IF(N41="","",IF(N41&gt;P41,"○","×"))</f>
        <v>×</v>
      </c>
      <c r="P40" s="58">
        <v>6</v>
      </c>
    </row>
    <row r="41" spans="1:16" ht="19.5" customHeight="1">
      <c r="A41" s="90"/>
      <c r="B41" s="63">
        <v>61</v>
      </c>
      <c r="C41" s="55" t="s">
        <v>7</v>
      </c>
      <c r="D41" s="64">
        <v>55</v>
      </c>
      <c r="E41" s="68">
        <v>59</v>
      </c>
      <c r="F41" s="55" t="s">
        <v>7</v>
      </c>
      <c r="G41" s="64">
        <v>61</v>
      </c>
      <c r="H41" s="68">
        <v>36</v>
      </c>
      <c r="I41" s="55" t="s">
        <v>7</v>
      </c>
      <c r="J41" s="64">
        <v>61</v>
      </c>
      <c r="K41" s="35"/>
      <c r="L41" s="15"/>
      <c r="M41" s="15"/>
      <c r="N41" s="33">
        <f>IF(M43="","",SUM(M43))</f>
        <v>58</v>
      </c>
      <c r="O41" s="55" t="s">
        <v>7</v>
      </c>
      <c r="P41" s="59">
        <f>IF(K43="","",SUM(K43))</f>
        <v>61</v>
      </c>
    </row>
    <row r="42" spans="1:16" ht="15" customHeight="1">
      <c r="A42" s="87" t="s">
        <v>54</v>
      </c>
      <c r="B42" s="31"/>
      <c r="C42" s="19" t="str">
        <f>IF(B43="","",IF(B43&gt;D43,"○","×"))</f>
        <v>×</v>
      </c>
      <c r="D42" s="32">
        <v>1</v>
      </c>
      <c r="E42" s="37"/>
      <c r="F42" s="19" t="str">
        <f>IF(E43="","",IF(E43&gt;G43,"○","×"))</f>
        <v>×</v>
      </c>
      <c r="G42" s="16">
        <v>3</v>
      </c>
      <c r="H42" s="36"/>
      <c r="I42" s="19" t="str">
        <f>IF(H43="","",IF(H43&gt;J43,"○","×"))</f>
        <v>×</v>
      </c>
      <c r="J42" s="16">
        <v>9</v>
      </c>
      <c r="K42" s="54"/>
      <c r="L42" s="19" t="str">
        <f>IF(K43="","",IF(K43&gt;M43,"○","×"))</f>
        <v>○</v>
      </c>
      <c r="M42" s="52">
        <v>6</v>
      </c>
      <c r="N42" s="34"/>
      <c r="O42" s="7"/>
      <c r="P42" s="9"/>
    </row>
    <row r="43" spans="1:16" ht="19.5" customHeight="1" thickBot="1">
      <c r="A43" s="88"/>
      <c r="B43" s="65">
        <v>60</v>
      </c>
      <c r="C43" s="4" t="s">
        <v>7</v>
      </c>
      <c r="D43" s="66">
        <v>61</v>
      </c>
      <c r="E43" s="69">
        <v>41</v>
      </c>
      <c r="F43" s="4" t="s">
        <v>7</v>
      </c>
      <c r="G43" s="66">
        <v>61</v>
      </c>
      <c r="H43" s="69">
        <v>41</v>
      </c>
      <c r="I43" s="4" t="s">
        <v>7</v>
      </c>
      <c r="J43" s="66">
        <v>61</v>
      </c>
      <c r="K43" s="70">
        <v>61</v>
      </c>
      <c r="L43" s="60" t="s">
        <v>7</v>
      </c>
      <c r="M43" s="71">
        <v>58</v>
      </c>
      <c r="N43" s="38"/>
      <c r="O43" s="8"/>
      <c r="P43" s="10"/>
    </row>
    <row r="44" spans="1:16" ht="19.5" customHeight="1">
      <c r="A44" s="39" t="s">
        <v>2</v>
      </c>
      <c r="B44" s="25">
        <f>COUNTIF(C34:C43,"○")</f>
        <v>3</v>
      </c>
      <c r="C44" s="11" t="s">
        <v>6</v>
      </c>
      <c r="D44" s="24">
        <f>COUNTIF(C34:C43,"×")</f>
        <v>1</v>
      </c>
      <c r="E44" s="81">
        <f>COUNTIF(F34:F43,"○")</f>
        <v>0</v>
      </c>
      <c r="F44" s="11" t="s">
        <v>6</v>
      </c>
      <c r="G44" s="24">
        <f>COUNTIF(F34:F43,"×")</f>
        <v>4</v>
      </c>
      <c r="H44" s="81">
        <f>COUNTIF(I34:I43,"○")</f>
        <v>1</v>
      </c>
      <c r="I44" s="11" t="s">
        <v>6</v>
      </c>
      <c r="J44" s="24">
        <f>COUNTIF(I34:I43,"×")</f>
        <v>3</v>
      </c>
      <c r="K44" s="81">
        <f>COUNTIF(L34:L43,"○")</f>
        <v>3</v>
      </c>
      <c r="L44" s="11" t="s">
        <v>6</v>
      </c>
      <c r="M44" s="24">
        <f>COUNTIF(L34:L43,"×")</f>
        <v>1</v>
      </c>
      <c r="N44" s="81">
        <f>COUNTIF(O34:O43,"○")</f>
        <v>3</v>
      </c>
      <c r="O44" s="11" t="s">
        <v>6</v>
      </c>
      <c r="P44" s="80">
        <f>COUNTIF(O34:O43,"×")</f>
        <v>1</v>
      </c>
    </row>
    <row r="45" spans="1:16" ht="19.5" customHeight="1">
      <c r="A45" s="40" t="s">
        <v>0</v>
      </c>
      <c r="B45" s="21">
        <f>SUM(B35,B37,B39,B41,B43)</f>
        <v>243</v>
      </c>
      <c r="C45" s="12" t="s">
        <v>6</v>
      </c>
      <c r="D45" s="20">
        <f>SUM(D35,D37,D39,D41,D43)</f>
        <v>185</v>
      </c>
      <c r="E45" s="33">
        <f>SUM(E35,E37,E39,E41,E43)</f>
        <v>199</v>
      </c>
      <c r="F45" s="12" t="s">
        <v>6</v>
      </c>
      <c r="G45" s="20">
        <f>SUM(G35,G37,G39,G41,G43)</f>
        <v>244</v>
      </c>
      <c r="H45" s="33">
        <f>SUM(H35,H37,H39,H41,H43)</f>
        <v>168</v>
      </c>
      <c r="I45" s="12" t="s">
        <v>6</v>
      </c>
      <c r="J45" s="20">
        <f>SUM(J35,J37,J39,J41,J43)</f>
        <v>243</v>
      </c>
      <c r="K45" s="33">
        <f>SUM(K35,K37,K39,K41,K43)</f>
        <v>238</v>
      </c>
      <c r="L45" s="12" t="s">
        <v>6</v>
      </c>
      <c r="M45" s="20">
        <f>SUM(M35,M37,M39,M41,M43)</f>
        <v>214</v>
      </c>
      <c r="N45" s="33">
        <f>SUM(N35,N37,N39,N41,N43)</f>
        <v>241</v>
      </c>
      <c r="O45" s="12" t="s">
        <v>6</v>
      </c>
      <c r="P45" s="23">
        <f>SUM(P35,P37,P39,P41,P43)</f>
        <v>203</v>
      </c>
    </row>
    <row r="46" spans="1:16" ht="19.5" customHeight="1" thickBot="1">
      <c r="A46" s="41" t="s">
        <v>1</v>
      </c>
      <c r="B46" s="86">
        <f>B45/(B45+D45)</f>
        <v>0.5677570093457944</v>
      </c>
      <c r="C46" s="84"/>
      <c r="D46" s="84"/>
      <c r="E46" s="83">
        <f>E45/(E45+G45)</f>
        <v>0.4492099322799097</v>
      </c>
      <c r="F46" s="84"/>
      <c r="G46" s="84"/>
      <c r="H46" s="83">
        <f>H45/(H45+J45)</f>
        <v>0.40875912408759124</v>
      </c>
      <c r="I46" s="84"/>
      <c r="J46" s="84"/>
      <c r="K46" s="83">
        <f>K45/(K45+M45)</f>
        <v>0.5265486725663717</v>
      </c>
      <c r="L46" s="84"/>
      <c r="M46" s="84"/>
      <c r="N46" s="83">
        <f>N45/(N45+P45)</f>
        <v>0.5427927927927928</v>
      </c>
      <c r="O46" s="84"/>
      <c r="P46" s="85"/>
    </row>
    <row r="47" spans="1:16" ht="19.5" customHeight="1" thickBot="1">
      <c r="A47" s="42" t="s">
        <v>14</v>
      </c>
      <c r="B47" s="3" t="s">
        <v>3</v>
      </c>
      <c r="C47" s="26">
        <v>1</v>
      </c>
      <c r="D47" s="5" t="s">
        <v>4</v>
      </c>
      <c r="E47" s="43" t="s">
        <v>3</v>
      </c>
      <c r="F47" s="26">
        <v>5</v>
      </c>
      <c r="G47" s="6" t="s">
        <v>4</v>
      </c>
      <c r="H47" s="43" t="s">
        <v>3</v>
      </c>
      <c r="I47" s="26">
        <v>4</v>
      </c>
      <c r="J47" s="6" t="s">
        <v>4</v>
      </c>
      <c r="K47" s="43" t="s">
        <v>3</v>
      </c>
      <c r="L47" s="26">
        <v>3</v>
      </c>
      <c r="M47" s="6" t="s">
        <v>4</v>
      </c>
      <c r="N47" s="43" t="s">
        <v>3</v>
      </c>
      <c r="O47" s="26">
        <v>3</v>
      </c>
      <c r="P47" s="6" t="s">
        <v>4</v>
      </c>
    </row>
    <row r="48" ht="19.5" customHeight="1" thickBot="1"/>
    <row r="49" spans="1:16" ht="24.75" customHeight="1" thickBot="1">
      <c r="A49" s="1" t="s">
        <v>10</v>
      </c>
      <c r="B49" s="27" t="str">
        <f>A50</f>
        <v>ゼブラ</v>
      </c>
      <c r="C49" s="27"/>
      <c r="D49" s="27"/>
      <c r="E49" s="44" t="str">
        <f>A52</f>
        <v>圭悟クラブ</v>
      </c>
      <c r="F49" s="45"/>
      <c r="G49" s="45"/>
      <c r="H49" s="44" t="str">
        <f>A54</f>
        <v>リベンジ</v>
      </c>
      <c r="I49" s="45"/>
      <c r="J49" s="45"/>
      <c r="K49" s="44" t="str">
        <f>A56</f>
        <v>ｓｃｒａｔｃｈ</v>
      </c>
      <c r="L49" s="45"/>
      <c r="M49" s="45"/>
      <c r="N49" s="44" t="str">
        <f>A58</f>
        <v>遠我流</v>
      </c>
      <c r="O49" s="45"/>
      <c r="P49" s="46"/>
    </row>
    <row r="50" spans="1:16" ht="15" customHeight="1" thickTop="1">
      <c r="A50" s="93" t="s">
        <v>55</v>
      </c>
      <c r="B50" s="28"/>
      <c r="C50" s="29"/>
      <c r="D50" s="29"/>
      <c r="E50" s="36"/>
      <c r="F50" s="19" t="str">
        <f>IF(E51="","",IF(E51&gt;G51,"○","×"))</f>
        <v>○</v>
      </c>
      <c r="G50" s="16">
        <v>10</v>
      </c>
      <c r="H50" s="36"/>
      <c r="I50" s="19" t="str">
        <f>IF(H51="","",IF(H51&gt;J51,"○","×"))</f>
        <v>○</v>
      </c>
      <c r="J50" s="16">
        <v>7</v>
      </c>
      <c r="K50" s="54"/>
      <c r="L50" s="19" t="str">
        <f>IF(K51="","",IF(K51&gt;M51,"○","×"))</f>
        <v>×</v>
      </c>
      <c r="M50" s="52">
        <v>4</v>
      </c>
      <c r="N50" s="36"/>
      <c r="O50" s="19" t="str">
        <f>IF(N51="","",IF(N51&gt;P51,"○","×"))</f>
        <v>○</v>
      </c>
      <c r="P50" s="17">
        <v>1</v>
      </c>
    </row>
    <row r="51" spans="1:16" ht="19.5" customHeight="1">
      <c r="A51" s="90"/>
      <c r="B51" s="30"/>
      <c r="C51" s="13"/>
      <c r="D51" s="14"/>
      <c r="E51" s="33">
        <f>IF(D53="","",SUM(D53))</f>
        <v>61</v>
      </c>
      <c r="F51" s="12" t="s">
        <v>7</v>
      </c>
      <c r="G51" s="20">
        <f>IF(B53="","",SUM(B53))</f>
        <v>52</v>
      </c>
      <c r="H51" s="33">
        <f>IF(D55="","",SUM(D55))</f>
        <v>61</v>
      </c>
      <c r="I51" s="12" t="s">
        <v>7</v>
      </c>
      <c r="J51" s="20">
        <f>IF(B55="","",SUM(B55))</f>
        <v>56</v>
      </c>
      <c r="K51" s="57">
        <f>IF(D57="","",SUM(D57))</f>
        <v>55</v>
      </c>
      <c r="L51" s="55" t="s">
        <v>7</v>
      </c>
      <c r="M51" s="56">
        <f>IF(B57="","",SUM(B57))</f>
        <v>61</v>
      </c>
      <c r="N51" s="33">
        <f>IF(D59="","",SUM(D59))</f>
        <v>61</v>
      </c>
      <c r="O51" s="12" t="s">
        <v>7</v>
      </c>
      <c r="P51" s="23">
        <f>IF(B59="","",SUM(B59))</f>
        <v>55</v>
      </c>
    </row>
    <row r="52" spans="1:16" ht="15" customHeight="1">
      <c r="A52" s="89" t="s">
        <v>38</v>
      </c>
      <c r="B52" s="2"/>
      <c r="C52" s="19" t="str">
        <f>IF(B53="","",IF(B53&gt;D53,"○","×"))</f>
        <v>×</v>
      </c>
      <c r="D52" s="16">
        <v>10</v>
      </c>
      <c r="E52" s="34"/>
      <c r="F52" s="7"/>
      <c r="G52" s="7"/>
      <c r="H52" s="36"/>
      <c r="I52" s="19" t="str">
        <f>IF(H53="","",IF(H53&gt;J53,"○","×"))</f>
        <v>×</v>
      </c>
      <c r="J52" s="16">
        <v>5</v>
      </c>
      <c r="K52" s="54"/>
      <c r="L52" s="19" t="str">
        <f>IF(K53="","",IF(K53&gt;M53,"○","×"))</f>
        <v>×</v>
      </c>
      <c r="M52" s="52">
        <v>8</v>
      </c>
      <c r="N52" s="36"/>
      <c r="O52" s="19" t="str">
        <f>IF(N53="","",IF(N53&gt;P53,"○","×"))</f>
        <v>○</v>
      </c>
      <c r="P52" s="17">
        <v>3</v>
      </c>
    </row>
    <row r="53" spans="1:16" ht="19.5" customHeight="1">
      <c r="A53" s="90"/>
      <c r="B53" s="61">
        <v>52</v>
      </c>
      <c r="C53" s="12" t="s">
        <v>7</v>
      </c>
      <c r="D53" s="62">
        <v>61</v>
      </c>
      <c r="E53" s="35"/>
      <c r="F53" s="15"/>
      <c r="G53" s="15"/>
      <c r="H53" s="33">
        <f>IF(G55="","",SUM(G55))</f>
        <v>60</v>
      </c>
      <c r="I53" s="12" t="s">
        <v>7</v>
      </c>
      <c r="J53" s="20">
        <f>IF(E55="","",SUM(E55))</f>
        <v>61</v>
      </c>
      <c r="K53" s="57">
        <f>IF(G57="","",SUM(G57))</f>
        <v>53</v>
      </c>
      <c r="L53" s="55" t="s">
        <v>7</v>
      </c>
      <c r="M53" s="56">
        <f>IF(E57="","",SUM(E57))</f>
        <v>61</v>
      </c>
      <c r="N53" s="33">
        <f>IF(G59="","",SUM(G59))</f>
        <v>61</v>
      </c>
      <c r="O53" s="12" t="s">
        <v>7</v>
      </c>
      <c r="P53" s="23">
        <f>IF(E59="","",SUM(E59))</f>
        <v>49</v>
      </c>
    </row>
    <row r="54" spans="1:16" ht="15" customHeight="1">
      <c r="A54" s="89" t="s">
        <v>42</v>
      </c>
      <c r="B54" s="22"/>
      <c r="C54" s="19" t="str">
        <f>IF(B55="","",IF(B55&gt;D55,"○","×"))</f>
        <v>×</v>
      </c>
      <c r="D54" s="16">
        <v>7</v>
      </c>
      <c r="E54" s="36"/>
      <c r="F54" s="19" t="str">
        <f>IF(E55="","",IF(E55&gt;G55,"○","×"))</f>
        <v>○</v>
      </c>
      <c r="G54" s="16">
        <v>5</v>
      </c>
      <c r="H54" s="34"/>
      <c r="I54" s="7"/>
      <c r="J54" s="7"/>
      <c r="K54" s="54"/>
      <c r="L54" s="19" t="str">
        <f>IF(K55="","",IF(K55&gt;M55,"○","×"))</f>
        <v>×</v>
      </c>
      <c r="M54" s="52">
        <v>2</v>
      </c>
      <c r="N54" s="36"/>
      <c r="O54" s="19" t="str">
        <f>IF(N55="","",IF(N55&gt;P55,"○","×"))</f>
        <v>×</v>
      </c>
      <c r="P54" s="17">
        <v>9</v>
      </c>
    </row>
    <row r="55" spans="1:16" ht="19.5" customHeight="1">
      <c r="A55" s="90"/>
      <c r="B55" s="61">
        <v>56</v>
      </c>
      <c r="C55" s="12" t="s">
        <v>7</v>
      </c>
      <c r="D55" s="62">
        <v>61</v>
      </c>
      <c r="E55" s="67">
        <v>61</v>
      </c>
      <c r="F55" s="12" t="s">
        <v>7</v>
      </c>
      <c r="G55" s="62">
        <v>60</v>
      </c>
      <c r="H55" s="35"/>
      <c r="I55" s="15"/>
      <c r="J55" s="15"/>
      <c r="K55" s="57">
        <f>IF(J57="","",SUM(J57))</f>
        <v>39</v>
      </c>
      <c r="L55" s="55" t="s">
        <v>7</v>
      </c>
      <c r="M55" s="56">
        <f>IF(H57="","",SUM(H57))</f>
        <v>61</v>
      </c>
      <c r="N55" s="33">
        <f>IF(J59="","",SUM(J59))</f>
        <v>45</v>
      </c>
      <c r="O55" s="12" t="s">
        <v>7</v>
      </c>
      <c r="P55" s="23">
        <f>IF(H59="","",SUM(H59))</f>
        <v>61</v>
      </c>
    </row>
    <row r="56" spans="1:16" ht="15" customHeight="1">
      <c r="A56" s="89" t="s">
        <v>47</v>
      </c>
      <c r="B56" s="51"/>
      <c r="C56" s="19" t="str">
        <f>IF(B57="","",IF(B57&gt;D57,"○","×"))</f>
        <v>○</v>
      </c>
      <c r="D56" s="52">
        <v>4</v>
      </c>
      <c r="E56" s="53"/>
      <c r="F56" s="19" t="str">
        <f>IF(E57="","",IF(E57&gt;G57,"○","×"))</f>
        <v>○</v>
      </c>
      <c r="G56" s="52">
        <v>8</v>
      </c>
      <c r="H56" s="54"/>
      <c r="I56" s="19" t="str">
        <f>IF(H57="","",IF(H57&gt;J57,"○","×"))</f>
        <v>○</v>
      </c>
      <c r="J56" s="52">
        <v>2</v>
      </c>
      <c r="K56" s="34"/>
      <c r="L56" s="7"/>
      <c r="M56" s="7"/>
      <c r="N56" s="54"/>
      <c r="O56" s="19" t="str">
        <f>IF(N57="","",IF(N57&gt;P57,"○","×"))</f>
        <v>○</v>
      </c>
      <c r="P56" s="58">
        <v>6</v>
      </c>
    </row>
    <row r="57" spans="1:16" ht="19.5" customHeight="1">
      <c r="A57" s="90"/>
      <c r="B57" s="63">
        <v>61</v>
      </c>
      <c r="C57" s="55" t="s">
        <v>7</v>
      </c>
      <c r="D57" s="64">
        <v>55</v>
      </c>
      <c r="E57" s="68">
        <v>61</v>
      </c>
      <c r="F57" s="55" t="s">
        <v>7</v>
      </c>
      <c r="G57" s="64">
        <v>53</v>
      </c>
      <c r="H57" s="68">
        <v>61</v>
      </c>
      <c r="I57" s="55" t="s">
        <v>7</v>
      </c>
      <c r="J57" s="64">
        <v>39</v>
      </c>
      <c r="K57" s="35"/>
      <c r="L57" s="15"/>
      <c r="M57" s="15"/>
      <c r="N57" s="33">
        <f>IF(M59="","",SUM(M59))</f>
        <v>61</v>
      </c>
      <c r="O57" s="55" t="s">
        <v>7</v>
      </c>
      <c r="P57" s="59">
        <f>IF(K59="","",SUM(K59))</f>
        <v>41</v>
      </c>
    </row>
    <row r="58" spans="1:16" ht="15" customHeight="1">
      <c r="A58" s="87" t="s">
        <v>39</v>
      </c>
      <c r="B58" s="31"/>
      <c r="C58" s="19" t="str">
        <f>IF(B59="","",IF(B59&gt;D59,"○","×"))</f>
        <v>×</v>
      </c>
      <c r="D58" s="32">
        <v>1</v>
      </c>
      <c r="E58" s="37"/>
      <c r="F58" s="19" t="str">
        <f>IF(E59="","",IF(E59&gt;G59,"○","×"))</f>
        <v>×</v>
      </c>
      <c r="G58" s="16">
        <v>3</v>
      </c>
      <c r="H58" s="36"/>
      <c r="I58" s="19" t="str">
        <f>IF(H59="","",IF(H59&gt;J59,"○","×"))</f>
        <v>○</v>
      </c>
      <c r="J58" s="16">
        <v>9</v>
      </c>
      <c r="K58" s="54"/>
      <c r="L58" s="19" t="str">
        <f>IF(K59="","",IF(K59&gt;M59,"○","×"))</f>
        <v>×</v>
      </c>
      <c r="M58" s="52">
        <v>6</v>
      </c>
      <c r="N58" s="34"/>
      <c r="O58" s="7"/>
      <c r="P58" s="9"/>
    </row>
    <row r="59" spans="1:16" ht="19.5" customHeight="1" thickBot="1">
      <c r="A59" s="88"/>
      <c r="B59" s="65">
        <v>55</v>
      </c>
      <c r="C59" s="4" t="s">
        <v>7</v>
      </c>
      <c r="D59" s="66">
        <v>61</v>
      </c>
      <c r="E59" s="69">
        <v>49</v>
      </c>
      <c r="F59" s="4" t="s">
        <v>7</v>
      </c>
      <c r="G59" s="66">
        <v>61</v>
      </c>
      <c r="H59" s="69">
        <v>61</v>
      </c>
      <c r="I59" s="4" t="s">
        <v>7</v>
      </c>
      <c r="J59" s="66">
        <v>45</v>
      </c>
      <c r="K59" s="70">
        <v>41</v>
      </c>
      <c r="L59" s="60" t="s">
        <v>7</v>
      </c>
      <c r="M59" s="71">
        <v>61</v>
      </c>
      <c r="N59" s="38"/>
      <c r="O59" s="8"/>
      <c r="P59" s="10"/>
    </row>
    <row r="60" spans="1:16" ht="19.5" customHeight="1">
      <c r="A60" s="39" t="s">
        <v>2</v>
      </c>
      <c r="B60" s="25">
        <f>COUNTIF(C50:C59,"○")</f>
        <v>1</v>
      </c>
      <c r="C60" s="11" t="s">
        <v>6</v>
      </c>
      <c r="D60" s="24">
        <f>COUNTIF(C50:C59,"×")</f>
        <v>3</v>
      </c>
      <c r="E60" s="81">
        <f>COUNTIF(F50:F59,"○")</f>
        <v>3</v>
      </c>
      <c r="F60" s="11" t="s">
        <v>6</v>
      </c>
      <c r="G60" s="24">
        <f>COUNTIF(F50:F59,"×")</f>
        <v>1</v>
      </c>
      <c r="H60" s="81">
        <f>COUNTIF(I50:I59,"○")</f>
        <v>3</v>
      </c>
      <c r="I60" s="11" t="s">
        <v>6</v>
      </c>
      <c r="J60" s="24">
        <f>COUNTIF(I50:I59,"×")</f>
        <v>1</v>
      </c>
      <c r="K60" s="81">
        <f>COUNTIF(L50:L59,"○")</f>
        <v>0</v>
      </c>
      <c r="L60" s="11" t="s">
        <v>6</v>
      </c>
      <c r="M60" s="24">
        <f>COUNTIF(L50:L59,"×")</f>
        <v>4</v>
      </c>
      <c r="N60" s="81">
        <f>COUNTIF(O50:O59,"○")</f>
        <v>3</v>
      </c>
      <c r="O60" s="11" t="s">
        <v>6</v>
      </c>
      <c r="P60" s="80">
        <f>COUNTIF(O50:O59,"×")</f>
        <v>1</v>
      </c>
    </row>
    <row r="61" spans="1:16" ht="19.5" customHeight="1">
      <c r="A61" s="40" t="s">
        <v>0</v>
      </c>
      <c r="B61" s="21">
        <f>SUM(B51,B53,B55,B57,B59)</f>
        <v>224</v>
      </c>
      <c r="C61" s="12" t="s">
        <v>6</v>
      </c>
      <c r="D61" s="20">
        <f>SUM(D51,D53,D55,D57,D59)</f>
        <v>238</v>
      </c>
      <c r="E61" s="33">
        <f>SUM(E51,E53,E55,E57,E59)</f>
        <v>232</v>
      </c>
      <c r="F61" s="12" t="s">
        <v>6</v>
      </c>
      <c r="G61" s="20">
        <f>SUM(G51,G53,G55,G57,G59)</f>
        <v>226</v>
      </c>
      <c r="H61" s="33">
        <f>SUM(H51,H53,H55,H57,H59)</f>
        <v>243</v>
      </c>
      <c r="I61" s="12" t="s">
        <v>6</v>
      </c>
      <c r="J61" s="20">
        <f>SUM(J51,J53,J55,J57,J59)</f>
        <v>201</v>
      </c>
      <c r="K61" s="33">
        <f>SUM(K51,K53,K55,K57,K59)</f>
        <v>188</v>
      </c>
      <c r="L61" s="12" t="s">
        <v>6</v>
      </c>
      <c r="M61" s="20">
        <f>SUM(M51,M53,M55,M57,M59)</f>
        <v>244</v>
      </c>
      <c r="N61" s="33">
        <f>SUM(N51,N53,N55,N57,N59)</f>
        <v>228</v>
      </c>
      <c r="O61" s="12" t="s">
        <v>6</v>
      </c>
      <c r="P61" s="23">
        <f>SUM(P51,P53,P55,P57,P59)</f>
        <v>206</v>
      </c>
    </row>
    <row r="62" spans="1:16" ht="19.5" customHeight="1" thickBot="1">
      <c r="A62" s="41" t="s">
        <v>1</v>
      </c>
      <c r="B62" s="86">
        <f>B61/(B61+D61)</f>
        <v>0.48484848484848486</v>
      </c>
      <c r="C62" s="84"/>
      <c r="D62" s="84"/>
      <c r="E62" s="83">
        <f>E61/(E61+G61)</f>
        <v>0.5065502183406113</v>
      </c>
      <c r="F62" s="84"/>
      <c r="G62" s="84"/>
      <c r="H62" s="83">
        <f>H61/(H61+J61)</f>
        <v>0.5472972972972973</v>
      </c>
      <c r="I62" s="84"/>
      <c r="J62" s="84"/>
      <c r="K62" s="83">
        <f>K61/(K61+M61)</f>
        <v>0.4351851851851852</v>
      </c>
      <c r="L62" s="84"/>
      <c r="M62" s="84"/>
      <c r="N62" s="83">
        <f>N61/(N61+P61)</f>
        <v>0.5253456221198156</v>
      </c>
      <c r="O62" s="84"/>
      <c r="P62" s="85"/>
    </row>
    <row r="63" spans="1:16" ht="19.5" customHeight="1" thickBot="1">
      <c r="A63" s="42" t="s">
        <v>14</v>
      </c>
      <c r="B63" s="3" t="s">
        <v>3</v>
      </c>
      <c r="C63" s="26">
        <v>4</v>
      </c>
      <c r="D63" s="5" t="s">
        <v>4</v>
      </c>
      <c r="E63" s="43" t="s">
        <v>3</v>
      </c>
      <c r="F63" s="26">
        <v>3</v>
      </c>
      <c r="G63" s="6" t="s">
        <v>4</v>
      </c>
      <c r="H63" s="43" t="s">
        <v>3</v>
      </c>
      <c r="I63" s="26">
        <v>1</v>
      </c>
      <c r="J63" s="6" t="s">
        <v>4</v>
      </c>
      <c r="K63" s="43" t="s">
        <v>3</v>
      </c>
      <c r="L63" s="26">
        <v>5</v>
      </c>
      <c r="M63" s="6" t="s">
        <v>4</v>
      </c>
      <c r="N63" s="43" t="s">
        <v>3</v>
      </c>
      <c r="O63" s="26">
        <v>2</v>
      </c>
      <c r="P63" s="6" t="s">
        <v>4</v>
      </c>
    </row>
    <row r="64" ht="19.5" customHeight="1" thickBot="1"/>
    <row r="65" spans="1:16" ht="24.75" customHeight="1" thickBot="1">
      <c r="A65" s="1" t="s">
        <v>11</v>
      </c>
      <c r="B65" s="27" t="str">
        <f>A66</f>
        <v>西部</v>
      </c>
      <c r="C65" s="27"/>
      <c r="D65" s="27"/>
      <c r="E65" s="44" t="str">
        <f>A68</f>
        <v>希望</v>
      </c>
      <c r="F65" s="45"/>
      <c r="G65" s="45"/>
      <c r="H65" s="44" t="str">
        <f>A70</f>
        <v>V-TEC</v>
      </c>
      <c r="I65" s="45"/>
      <c r="J65" s="45"/>
      <c r="K65" s="44" t="str">
        <f>A72</f>
        <v>青葉クラブ</v>
      </c>
      <c r="L65" s="45"/>
      <c r="M65" s="45"/>
      <c r="N65" s="44" t="str">
        <f>A74</f>
        <v>ミルクコーヒー</v>
      </c>
      <c r="O65" s="45"/>
      <c r="P65" s="46"/>
    </row>
    <row r="66" spans="1:16" ht="15" customHeight="1" thickTop="1">
      <c r="A66" s="93" t="s">
        <v>20</v>
      </c>
      <c r="B66" s="28"/>
      <c r="C66" s="29"/>
      <c r="D66" s="29"/>
      <c r="E66" s="36"/>
      <c r="F66" s="19" t="str">
        <f>IF(E67="","",IF(E67&gt;G67,"○","×"))</f>
        <v>○</v>
      </c>
      <c r="G66" s="16">
        <v>10</v>
      </c>
      <c r="H66" s="36"/>
      <c r="I66" s="19" t="str">
        <f>IF(H67="","",IF(H67&gt;J67,"○","×"))</f>
        <v>○</v>
      </c>
      <c r="J66" s="16">
        <v>7</v>
      </c>
      <c r="K66" s="54"/>
      <c r="L66" s="19" t="str">
        <f>IF(K67="","",IF(K67&gt;M67,"○","×"))</f>
        <v>×</v>
      </c>
      <c r="M66" s="52">
        <v>4</v>
      </c>
      <c r="N66" s="36"/>
      <c r="O66" s="19" t="str">
        <f>IF(N67="","",IF(N67&gt;P67,"○","×"))</f>
        <v>×</v>
      </c>
      <c r="P66" s="17">
        <v>1</v>
      </c>
    </row>
    <row r="67" spans="1:16" ht="19.5" customHeight="1">
      <c r="A67" s="90"/>
      <c r="B67" s="30"/>
      <c r="C67" s="13"/>
      <c r="D67" s="14"/>
      <c r="E67" s="33">
        <f>IF(D69="","",SUM(D69))</f>
        <v>61</v>
      </c>
      <c r="F67" s="12" t="s">
        <v>7</v>
      </c>
      <c r="G67" s="20">
        <f>IF(B69="","",SUM(B69))</f>
        <v>51</v>
      </c>
      <c r="H67" s="33">
        <f>IF(D71="","",SUM(D71))</f>
        <v>61</v>
      </c>
      <c r="I67" s="12" t="s">
        <v>7</v>
      </c>
      <c r="J67" s="20">
        <f>IF(B71="","",SUM(B71))</f>
        <v>56</v>
      </c>
      <c r="K67" s="57">
        <f>IF(D73="","",SUM(D73))</f>
        <v>56</v>
      </c>
      <c r="L67" s="55" t="s">
        <v>7</v>
      </c>
      <c r="M67" s="56">
        <f>IF(B73="","",SUM(B73))</f>
        <v>61</v>
      </c>
      <c r="N67" s="33">
        <f>IF(D75="","",SUM(D75))</f>
        <v>46</v>
      </c>
      <c r="O67" s="12" t="s">
        <v>7</v>
      </c>
      <c r="P67" s="23">
        <f>IF(B75="","",SUM(B75))</f>
        <v>61</v>
      </c>
    </row>
    <row r="68" spans="1:16" ht="15" customHeight="1">
      <c r="A68" s="89" t="s">
        <v>33</v>
      </c>
      <c r="B68" s="2"/>
      <c r="C68" s="19" t="str">
        <f>IF(B69="","",IF(B69&gt;D69,"○","×"))</f>
        <v>×</v>
      </c>
      <c r="D68" s="16">
        <v>10</v>
      </c>
      <c r="E68" s="34"/>
      <c r="F68" s="7"/>
      <c r="G68" s="7"/>
      <c r="H68" s="36"/>
      <c r="I68" s="19" t="str">
        <f>IF(H69="","",IF(H69&gt;J69,"○","×"))</f>
        <v>×</v>
      </c>
      <c r="J68" s="16">
        <v>5</v>
      </c>
      <c r="K68" s="54"/>
      <c r="L68" s="19" t="str">
        <f>IF(K69="","",IF(K69&gt;M69,"○","×"))</f>
        <v>○</v>
      </c>
      <c r="M68" s="52">
        <v>8</v>
      </c>
      <c r="N68" s="36"/>
      <c r="O68" s="19" t="str">
        <f>IF(N69="","",IF(N69&gt;P69,"○","×"))</f>
        <v>×</v>
      </c>
      <c r="P68" s="17">
        <v>3</v>
      </c>
    </row>
    <row r="69" spans="1:16" ht="19.5" customHeight="1">
      <c r="A69" s="90"/>
      <c r="B69" s="61">
        <v>51</v>
      </c>
      <c r="C69" s="12" t="s">
        <v>7</v>
      </c>
      <c r="D69" s="62">
        <v>61</v>
      </c>
      <c r="E69" s="35"/>
      <c r="F69" s="15"/>
      <c r="G69" s="15"/>
      <c r="H69" s="33">
        <f>IF(G71="","",SUM(G71))</f>
        <v>57</v>
      </c>
      <c r="I69" s="12" t="s">
        <v>7</v>
      </c>
      <c r="J69" s="20">
        <f>IF(E71="","",SUM(E71))</f>
        <v>61</v>
      </c>
      <c r="K69" s="57">
        <f>IF(G73="","",SUM(G73))</f>
        <v>61</v>
      </c>
      <c r="L69" s="55" t="s">
        <v>7</v>
      </c>
      <c r="M69" s="56">
        <f>IF(E73="","",SUM(E73))</f>
        <v>60</v>
      </c>
      <c r="N69" s="33">
        <f>IF(G75="","",SUM(G75))</f>
        <v>40</v>
      </c>
      <c r="O69" s="12" t="s">
        <v>7</v>
      </c>
      <c r="P69" s="23">
        <f>IF(E75="","",SUM(E75))</f>
        <v>61</v>
      </c>
    </row>
    <row r="70" spans="1:16" ht="15" customHeight="1">
      <c r="A70" s="89" t="s">
        <v>56</v>
      </c>
      <c r="B70" s="22"/>
      <c r="C70" s="19" t="str">
        <f>IF(B71="","",IF(B71&gt;D71,"○","×"))</f>
        <v>×</v>
      </c>
      <c r="D70" s="16">
        <v>7</v>
      </c>
      <c r="E70" s="36"/>
      <c r="F70" s="19" t="str">
        <f>IF(E71="","",IF(E71&gt;G71,"○","×"))</f>
        <v>○</v>
      </c>
      <c r="G70" s="16">
        <v>5</v>
      </c>
      <c r="H70" s="34"/>
      <c r="I70" s="7"/>
      <c r="J70" s="7"/>
      <c r="K70" s="54"/>
      <c r="L70" s="19" t="str">
        <f>IF(K71="","",IF(K71&gt;M71,"○","×"))</f>
        <v>○</v>
      </c>
      <c r="M70" s="52">
        <v>2</v>
      </c>
      <c r="N70" s="36"/>
      <c r="O70" s="19" t="str">
        <f>IF(N71="","",IF(N71&gt;P71,"○","×"))</f>
        <v>×</v>
      </c>
      <c r="P70" s="17">
        <v>9</v>
      </c>
    </row>
    <row r="71" spans="1:16" ht="19.5" customHeight="1">
      <c r="A71" s="90"/>
      <c r="B71" s="61">
        <v>56</v>
      </c>
      <c r="C71" s="12" t="s">
        <v>7</v>
      </c>
      <c r="D71" s="62">
        <v>61</v>
      </c>
      <c r="E71" s="67">
        <v>61</v>
      </c>
      <c r="F71" s="12" t="s">
        <v>7</v>
      </c>
      <c r="G71" s="62">
        <v>57</v>
      </c>
      <c r="H71" s="35"/>
      <c r="I71" s="15"/>
      <c r="J71" s="15"/>
      <c r="K71" s="57">
        <f>IF(J73="","",SUM(J73))</f>
        <v>61</v>
      </c>
      <c r="L71" s="55" t="s">
        <v>7</v>
      </c>
      <c r="M71" s="56">
        <f>IF(H73="","",SUM(H73))</f>
        <v>56</v>
      </c>
      <c r="N71" s="33">
        <f>IF(J75="","",SUM(J75))</f>
        <v>58</v>
      </c>
      <c r="O71" s="12" t="s">
        <v>7</v>
      </c>
      <c r="P71" s="23">
        <f>IF(H75="","",SUM(H75))</f>
        <v>61</v>
      </c>
    </row>
    <row r="72" spans="1:16" ht="15" customHeight="1">
      <c r="A72" s="89" t="s">
        <v>21</v>
      </c>
      <c r="B72" s="51"/>
      <c r="C72" s="19" t="str">
        <f>IF(B73="","",IF(B73&gt;D73,"○","×"))</f>
        <v>○</v>
      </c>
      <c r="D72" s="52">
        <v>4</v>
      </c>
      <c r="E72" s="53"/>
      <c r="F72" s="19" t="str">
        <f>IF(E73="","",IF(E73&gt;G73,"○","×"))</f>
        <v>×</v>
      </c>
      <c r="G72" s="52">
        <v>8</v>
      </c>
      <c r="H72" s="54"/>
      <c r="I72" s="19" t="str">
        <f>IF(H73="","",IF(H73&gt;J73,"○","×"))</f>
        <v>×</v>
      </c>
      <c r="J72" s="52">
        <v>2</v>
      </c>
      <c r="K72" s="34"/>
      <c r="L72" s="7"/>
      <c r="M72" s="7"/>
      <c r="N72" s="54"/>
      <c r="O72" s="19" t="str">
        <f>IF(N73="","",IF(N73&gt;P73,"○","×"))</f>
        <v>×</v>
      </c>
      <c r="P72" s="58">
        <v>6</v>
      </c>
    </row>
    <row r="73" spans="1:16" ht="19.5" customHeight="1">
      <c r="A73" s="90"/>
      <c r="B73" s="63">
        <v>61</v>
      </c>
      <c r="C73" s="55" t="s">
        <v>7</v>
      </c>
      <c r="D73" s="64">
        <v>56</v>
      </c>
      <c r="E73" s="68">
        <v>60</v>
      </c>
      <c r="F73" s="55" t="s">
        <v>7</v>
      </c>
      <c r="G73" s="64">
        <v>61</v>
      </c>
      <c r="H73" s="68">
        <v>56</v>
      </c>
      <c r="I73" s="55" t="s">
        <v>7</v>
      </c>
      <c r="J73" s="64">
        <v>61</v>
      </c>
      <c r="K73" s="35"/>
      <c r="L73" s="15"/>
      <c r="M73" s="15"/>
      <c r="N73" s="33">
        <f>IF(M75="","",SUM(M75))</f>
        <v>44</v>
      </c>
      <c r="O73" s="55" t="s">
        <v>7</v>
      </c>
      <c r="P73" s="59">
        <f>IF(K75="","",SUM(K75))</f>
        <v>61</v>
      </c>
    </row>
    <row r="74" spans="1:16" ht="15" customHeight="1">
      <c r="A74" s="87" t="s">
        <v>57</v>
      </c>
      <c r="B74" s="31"/>
      <c r="C74" s="19" t="str">
        <f>IF(B75="","",IF(B75&gt;D75,"○","×"))</f>
        <v>○</v>
      </c>
      <c r="D74" s="32">
        <v>1</v>
      </c>
      <c r="E74" s="37"/>
      <c r="F74" s="19" t="str">
        <f>IF(E75="","",IF(E75&gt;G75,"○","×"))</f>
        <v>○</v>
      </c>
      <c r="G74" s="16">
        <v>3</v>
      </c>
      <c r="H74" s="36"/>
      <c r="I74" s="19" t="str">
        <f>IF(H75="","",IF(H75&gt;J75,"○","×"))</f>
        <v>○</v>
      </c>
      <c r="J74" s="16">
        <v>9</v>
      </c>
      <c r="K74" s="54"/>
      <c r="L74" s="19" t="str">
        <f>IF(K75="","",IF(K75&gt;M75,"○","×"))</f>
        <v>○</v>
      </c>
      <c r="M74" s="52">
        <v>6</v>
      </c>
      <c r="N74" s="34"/>
      <c r="O74" s="7"/>
      <c r="P74" s="9"/>
    </row>
    <row r="75" spans="1:16" ht="19.5" customHeight="1" thickBot="1">
      <c r="A75" s="88"/>
      <c r="B75" s="65">
        <v>61</v>
      </c>
      <c r="C75" s="4" t="s">
        <v>7</v>
      </c>
      <c r="D75" s="82">
        <v>46</v>
      </c>
      <c r="E75" s="69">
        <v>61</v>
      </c>
      <c r="F75" s="4" t="s">
        <v>7</v>
      </c>
      <c r="G75" s="66">
        <v>40</v>
      </c>
      <c r="H75" s="69">
        <v>61</v>
      </c>
      <c r="I75" s="4" t="s">
        <v>7</v>
      </c>
      <c r="J75" s="66">
        <v>58</v>
      </c>
      <c r="K75" s="70">
        <v>61</v>
      </c>
      <c r="L75" s="60" t="s">
        <v>7</v>
      </c>
      <c r="M75" s="71">
        <v>44</v>
      </c>
      <c r="N75" s="38"/>
      <c r="O75" s="8"/>
      <c r="P75" s="10"/>
    </row>
    <row r="76" spans="1:16" ht="19.5" customHeight="1">
      <c r="A76" s="39" t="s">
        <v>2</v>
      </c>
      <c r="B76" s="25">
        <f>COUNTIF(C66:C75,"○")</f>
        <v>2</v>
      </c>
      <c r="C76" s="11" t="s">
        <v>6</v>
      </c>
      <c r="D76" s="24">
        <f>COUNTIF(C66:C75,"×")</f>
        <v>2</v>
      </c>
      <c r="E76" s="81">
        <f>COUNTIF(F66:F75,"○")</f>
        <v>3</v>
      </c>
      <c r="F76" s="11" t="s">
        <v>6</v>
      </c>
      <c r="G76" s="24">
        <f>COUNTIF(F66:F75,"×")</f>
        <v>1</v>
      </c>
      <c r="H76" s="81">
        <f>COUNTIF(I66:I75,"○")</f>
        <v>2</v>
      </c>
      <c r="I76" s="11" t="s">
        <v>6</v>
      </c>
      <c r="J76" s="24">
        <f>COUNTIF(I66:I75,"×")</f>
        <v>2</v>
      </c>
      <c r="K76" s="81">
        <f>COUNTIF(L66:L75,"○")</f>
        <v>3</v>
      </c>
      <c r="L76" s="11" t="s">
        <v>6</v>
      </c>
      <c r="M76" s="24">
        <f>COUNTIF(L66:L75,"×")</f>
        <v>1</v>
      </c>
      <c r="N76" s="81">
        <f>COUNTIF(O66:O75,"○")</f>
        <v>0</v>
      </c>
      <c r="O76" s="11" t="s">
        <v>6</v>
      </c>
      <c r="P76" s="80">
        <f>COUNTIF(O66:O75,"×")</f>
        <v>4</v>
      </c>
    </row>
    <row r="77" spans="1:16" ht="19.5" customHeight="1">
      <c r="A77" s="40" t="s">
        <v>0</v>
      </c>
      <c r="B77" s="21">
        <f>SUM(B67,B69,B71,B73,B75)</f>
        <v>229</v>
      </c>
      <c r="C77" s="12" t="s">
        <v>6</v>
      </c>
      <c r="D77" s="20">
        <f>SUM(D67,D69,D71,D73,D75)</f>
        <v>224</v>
      </c>
      <c r="E77" s="33">
        <f>SUM(E67,E69,E71,E73,E75)</f>
        <v>243</v>
      </c>
      <c r="F77" s="12" t="s">
        <v>6</v>
      </c>
      <c r="G77" s="20">
        <f>SUM(G67,G69,G71,G73,G75)</f>
        <v>209</v>
      </c>
      <c r="H77" s="33">
        <f>SUM(H67,H69,H71,H73,H75)</f>
        <v>235</v>
      </c>
      <c r="I77" s="12" t="s">
        <v>6</v>
      </c>
      <c r="J77" s="20">
        <f>SUM(J67,J69,J71,J73,J75)</f>
        <v>236</v>
      </c>
      <c r="K77" s="33">
        <f>SUM(K67,K69,K71,K73,K75)</f>
        <v>239</v>
      </c>
      <c r="L77" s="12" t="s">
        <v>6</v>
      </c>
      <c r="M77" s="20">
        <f>SUM(M67,M69,M71,M73,M75)</f>
        <v>221</v>
      </c>
      <c r="N77" s="33">
        <f>SUM(N67,N69,N71,N73,N75)</f>
        <v>188</v>
      </c>
      <c r="O77" s="12" t="s">
        <v>6</v>
      </c>
      <c r="P77" s="23">
        <f>SUM(P67,P69,P71,P73,P75)</f>
        <v>244</v>
      </c>
    </row>
    <row r="78" spans="1:16" ht="19.5" customHeight="1" thickBot="1">
      <c r="A78" s="41" t="s">
        <v>1</v>
      </c>
      <c r="B78" s="86">
        <f>B77/(B77+D77)</f>
        <v>0.5055187637969095</v>
      </c>
      <c r="C78" s="84"/>
      <c r="D78" s="84"/>
      <c r="E78" s="83">
        <f>E77/(E77+G77)</f>
        <v>0.5376106194690266</v>
      </c>
      <c r="F78" s="84"/>
      <c r="G78" s="84"/>
      <c r="H78" s="83">
        <f>H77/(H77+J77)</f>
        <v>0.4989384288747346</v>
      </c>
      <c r="I78" s="84"/>
      <c r="J78" s="84"/>
      <c r="K78" s="83">
        <f>K77/(K77+M77)</f>
        <v>0.5195652173913043</v>
      </c>
      <c r="L78" s="84"/>
      <c r="M78" s="84"/>
      <c r="N78" s="83">
        <f>N77/(N77+P77)</f>
        <v>0.4351851851851852</v>
      </c>
      <c r="O78" s="84"/>
      <c r="P78" s="85"/>
    </row>
    <row r="79" spans="1:16" ht="19.5" customHeight="1" thickBot="1">
      <c r="A79" s="42" t="s">
        <v>14</v>
      </c>
      <c r="B79" s="3" t="s">
        <v>3</v>
      </c>
      <c r="C79" s="26">
        <v>3</v>
      </c>
      <c r="D79" s="5" t="s">
        <v>4</v>
      </c>
      <c r="E79" s="43" t="s">
        <v>3</v>
      </c>
      <c r="F79" s="26">
        <v>1</v>
      </c>
      <c r="G79" s="6" t="s">
        <v>4</v>
      </c>
      <c r="H79" s="43" t="s">
        <v>3</v>
      </c>
      <c r="I79" s="26">
        <v>4</v>
      </c>
      <c r="J79" s="6" t="s">
        <v>4</v>
      </c>
      <c r="K79" s="43" t="s">
        <v>3</v>
      </c>
      <c r="L79" s="26">
        <v>2</v>
      </c>
      <c r="M79" s="6" t="s">
        <v>4</v>
      </c>
      <c r="N79" s="43" t="s">
        <v>3</v>
      </c>
      <c r="O79" s="26">
        <v>5</v>
      </c>
      <c r="P79" s="6" t="s">
        <v>4</v>
      </c>
    </row>
    <row r="80" ht="19.5" customHeight="1" thickBot="1"/>
    <row r="81" spans="1:16" ht="24.75" customHeight="1" thickBot="1">
      <c r="A81" s="47" t="s">
        <v>16</v>
      </c>
      <c r="B81" s="27" t="str">
        <f>A82</f>
        <v>セピア</v>
      </c>
      <c r="C81" s="27"/>
      <c r="D81" s="27"/>
      <c r="E81" s="44" t="str">
        <f>A84</f>
        <v>BADORER</v>
      </c>
      <c r="F81" s="45"/>
      <c r="G81" s="45"/>
      <c r="H81" s="44" t="str">
        <f>A86</f>
        <v>シャトルハウスA</v>
      </c>
      <c r="I81" s="45"/>
      <c r="J81" s="45"/>
      <c r="K81" s="44" t="str">
        <f>A88</f>
        <v>バド美豚クラブ</v>
      </c>
      <c r="L81" s="45"/>
      <c r="M81" s="45"/>
      <c r="N81" s="44" t="str">
        <f>A90</f>
        <v>サンリーＣ</v>
      </c>
      <c r="O81" s="45"/>
      <c r="P81" s="46"/>
    </row>
    <row r="82" spans="1:16" ht="15" customHeight="1" thickTop="1">
      <c r="A82" s="93" t="s">
        <v>43</v>
      </c>
      <c r="B82" s="28"/>
      <c r="C82" s="29"/>
      <c r="D82" s="29"/>
      <c r="E82" s="36"/>
      <c r="F82" s="19" t="str">
        <f>IF(E83="","",IF(E83&gt;G83,"○","×"))</f>
        <v>○</v>
      </c>
      <c r="G82" s="16">
        <v>10</v>
      </c>
      <c r="H82" s="36"/>
      <c r="I82" s="19" t="str">
        <f>IF(H83="","",IF(H83&gt;J83,"○","×"))</f>
        <v>×</v>
      </c>
      <c r="J82" s="16">
        <v>7</v>
      </c>
      <c r="K82" s="54"/>
      <c r="L82" s="19" t="str">
        <f>IF(K83="","",IF(K83&gt;M83,"○","×"))</f>
        <v>×</v>
      </c>
      <c r="M82" s="52">
        <v>4</v>
      </c>
      <c r="N82" s="36"/>
      <c r="O82" s="19" t="str">
        <f>IF(N83="","",IF(N83&gt;P83,"○","×"))</f>
        <v>×</v>
      </c>
      <c r="P82" s="17">
        <v>1</v>
      </c>
    </row>
    <row r="83" spans="1:16" ht="19.5" customHeight="1">
      <c r="A83" s="90"/>
      <c r="B83" s="30"/>
      <c r="C83" s="13"/>
      <c r="D83" s="14"/>
      <c r="E83" s="33">
        <f>IF(D85="","",SUM(D85))</f>
        <v>61</v>
      </c>
      <c r="F83" s="12" t="s">
        <v>7</v>
      </c>
      <c r="G83" s="20">
        <f>IF(B85="","",SUM(B85))</f>
        <v>59</v>
      </c>
      <c r="H83" s="33">
        <f>IF(D87="","",SUM(D87))</f>
        <v>56</v>
      </c>
      <c r="I83" s="12" t="s">
        <v>7</v>
      </c>
      <c r="J83" s="20">
        <f>IF(B87="","",SUM(B87))</f>
        <v>61</v>
      </c>
      <c r="K83" s="57">
        <f>IF(D89="","",SUM(D89))</f>
        <v>27</v>
      </c>
      <c r="L83" s="55" t="s">
        <v>7</v>
      </c>
      <c r="M83" s="56">
        <f>IF(B89="","",SUM(B89))</f>
        <v>61</v>
      </c>
      <c r="N83" s="33">
        <f>IF(D91="","",SUM(D91))</f>
        <v>44</v>
      </c>
      <c r="O83" s="12" t="s">
        <v>7</v>
      </c>
      <c r="P83" s="23">
        <f>IF(B91="","",SUM(B91))</f>
        <v>61</v>
      </c>
    </row>
    <row r="84" spans="1:16" ht="15" customHeight="1">
      <c r="A84" s="89" t="s">
        <v>58</v>
      </c>
      <c r="B84" s="2"/>
      <c r="C84" s="19" t="str">
        <f>IF(B85="","",IF(B85&gt;D85,"○","×"))</f>
        <v>×</v>
      </c>
      <c r="D84" s="16">
        <v>10</v>
      </c>
      <c r="E84" s="34"/>
      <c r="F84" s="7"/>
      <c r="G84" s="7"/>
      <c r="H84" s="36"/>
      <c r="I84" s="19" t="str">
        <f>IF(H85="","",IF(H85&gt;J85,"○","×"))</f>
        <v>○</v>
      </c>
      <c r="J84" s="16">
        <v>5</v>
      </c>
      <c r="K84" s="54"/>
      <c r="L84" s="19" t="str">
        <f>IF(K85="","",IF(K85&gt;M85,"○","×"))</f>
        <v>×</v>
      </c>
      <c r="M84" s="52">
        <v>8</v>
      </c>
      <c r="N84" s="36"/>
      <c r="O84" s="19" t="str">
        <f>IF(N85="","",IF(N85&gt;P85,"○","×"))</f>
        <v>×</v>
      </c>
      <c r="P84" s="17">
        <v>3</v>
      </c>
    </row>
    <row r="85" spans="1:16" ht="19.5" customHeight="1">
      <c r="A85" s="90"/>
      <c r="B85" s="61">
        <v>59</v>
      </c>
      <c r="C85" s="12" t="s">
        <v>7</v>
      </c>
      <c r="D85" s="62">
        <v>61</v>
      </c>
      <c r="E85" s="35"/>
      <c r="F85" s="15"/>
      <c r="G85" s="15"/>
      <c r="H85" s="33">
        <f>IF(G87="","",SUM(G87))</f>
        <v>61</v>
      </c>
      <c r="I85" s="12" t="s">
        <v>7</v>
      </c>
      <c r="J85" s="20">
        <f>IF(E87="","",SUM(E87))</f>
        <v>46</v>
      </c>
      <c r="K85" s="57">
        <f>IF(G89="","",SUM(G89))</f>
        <v>39</v>
      </c>
      <c r="L85" s="55" t="s">
        <v>7</v>
      </c>
      <c r="M85" s="56">
        <f>IF(E89="","",SUM(E89))</f>
        <v>61</v>
      </c>
      <c r="N85" s="33">
        <f>IF(G91="","",SUM(G91))</f>
        <v>46</v>
      </c>
      <c r="O85" s="12" t="s">
        <v>7</v>
      </c>
      <c r="P85" s="23">
        <f>IF(E91="","",SUM(E91))</f>
        <v>61</v>
      </c>
    </row>
    <row r="86" spans="1:16" ht="15" customHeight="1">
      <c r="A86" s="89" t="s">
        <v>40</v>
      </c>
      <c r="B86" s="22"/>
      <c r="C86" s="19" t="str">
        <f>IF(B87="","",IF(B87&gt;D87,"○","×"))</f>
        <v>○</v>
      </c>
      <c r="D86" s="16">
        <v>7</v>
      </c>
      <c r="E86" s="36"/>
      <c r="F86" s="19" t="str">
        <f>IF(E87="","",IF(E87&gt;G87,"○","×"))</f>
        <v>×</v>
      </c>
      <c r="G86" s="16">
        <v>5</v>
      </c>
      <c r="H86" s="34"/>
      <c r="I86" s="7"/>
      <c r="J86" s="7"/>
      <c r="K86" s="54"/>
      <c r="L86" s="19" t="str">
        <f>IF(K87="","",IF(K87&gt;M87,"○","×"))</f>
        <v>×</v>
      </c>
      <c r="M86" s="52">
        <v>2</v>
      </c>
      <c r="N86" s="36"/>
      <c r="O86" s="19" t="str">
        <f>IF(N87="","",IF(N87&gt;P87,"○","×"))</f>
        <v>×</v>
      </c>
      <c r="P86" s="17">
        <v>9</v>
      </c>
    </row>
    <row r="87" spans="1:16" ht="19.5" customHeight="1">
      <c r="A87" s="90"/>
      <c r="B87" s="61">
        <v>61</v>
      </c>
      <c r="C87" s="12" t="s">
        <v>7</v>
      </c>
      <c r="D87" s="62">
        <v>56</v>
      </c>
      <c r="E87" s="67">
        <v>46</v>
      </c>
      <c r="F87" s="12" t="s">
        <v>7</v>
      </c>
      <c r="G87" s="62">
        <v>61</v>
      </c>
      <c r="H87" s="35"/>
      <c r="I87" s="15"/>
      <c r="J87" s="15"/>
      <c r="K87" s="57">
        <f>IF(J89="","",SUM(J89))</f>
        <v>29</v>
      </c>
      <c r="L87" s="55" t="s">
        <v>7</v>
      </c>
      <c r="M87" s="56">
        <f>IF(H89="","",SUM(H89))</f>
        <v>61</v>
      </c>
      <c r="N87" s="33">
        <f>IF(J91="","",SUM(J91))</f>
        <v>57</v>
      </c>
      <c r="O87" s="12" t="s">
        <v>7</v>
      </c>
      <c r="P87" s="23">
        <f>IF(H91="","",SUM(H91))</f>
        <v>61</v>
      </c>
    </row>
    <row r="88" spans="1:16" ht="15" customHeight="1">
      <c r="A88" s="89" t="s">
        <v>35</v>
      </c>
      <c r="B88" s="51"/>
      <c r="C88" s="19" t="str">
        <f>IF(B89="","",IF(B89&gt;D89,"○","×"))</f>
        <v>○</v>
      </c>
      <c r="D88" s="52">
        <v>4</v>
      </c>
      <c r="E88" s="53"/>
      <c r="F88" s="19" t="str">
        <f>IF(E89="","",IF(E89&gt;G89,"○","×"))</f>
        <v>○</v>
      </c>
      <c r="G88" s="52">
        <v>8</v>
      </c>
      <c r="H88" s="54"/>
      <c r="I88" s="19" t="str">
        <f>IF(H89="","",IF(H89&gt;J89,"○","×"))</f>
        <v>○</v>
      </c>
      <c r="J88" s="52">
        <v>2</v>
      </c>
      <c r="K88" s="34"/>
      <c r="L88" s="7"/>
      <c r="M88" s="7"/>
      <c r="N88" s="54"/>
      <c r="O88" s="19" t="str">
        <f>IF(N89="","",IF(N89&gt;P89,"○","×"))</f>
        <v>○</v>
      </c>
      <c r="P88" s="58">
        <v>6</v>
      </c>
    </row>
    <row r="89" spans="1:16" ht="19.5" customHeight="1">
      <c r="A89" s="90"/>
      <c r="B89" s="63">
        <v>61</v>
      </c>
      <c r="C89" s="55" t="s">
        <v>7</v>
      </c>
      <c r="D89" s="64">
        <v>27</v>
      </c>
      <c r="E89" s="68">
        <v>61</v>
      </c>
      <c r="F89" s="55" t="s">
        <v>7</v>
      </c>
      <c r="G89" s="64">
        <v>39</v>
      </c>
      <c r="H89" s="68">
        <v>61</v>
      </c>
      <c r="I89" s="55" t="s">
        <v>7</v>
      </c>
      <c r="J89" s="64">
        <v>29</v>
      </c>
      <c r="K89" s="35"/>
      <c r="L89" s="15"/>
      <c r="M89" s="15"/>
      <c r="N89" s="33">
        <f>IF(M91="","",SUM(M91))</f>
        <v>61</v>
      </c>
      <c r="O89" s="55" t="s">
        <v>7</v>
      </c>
      <c r="P89" s="59">
        <f>IF(K91="","",SUM(K91))</f>
        <v>45</v>
      </c>
    </row>
    <row r="90" spans="1:16" ht="15" customHeight="1">
      <c r="A90" s="95" t="s">
        <v>59</v>
      </c>
      <c r="B90" s="31"/>
      <c r="C90" s="19" t="str">
        <f>IF(B91="","",IF(B91&gt;D91,"○","×"))</f>
        <v>○</v>
      </c>
      <c r="D90" s="32">
        <v>1</v>
      </c>
      <c r="E90" s="37"/>
      <c r="F90" s="19" t="str">
        <f>IF(E91="","",IF(E91&gt;G91,"○","×"))</f>
        <v>○</v>
      </c>
      <c r="G90" s="16">
        <v>3</v>
      </c>
      <c r="H90" s="36"/>
      <c r="I90" s="19" t="str">
        <f>IF(H91="","",IF(H91&gt;J91,"○","×"))</f>
        <v>○</v>
      </c>
      <c r="J90" s="16">
        <v>9</v>
      </c>
      <c r="K90" s="54"/>
      <c r="L90" s="19" t="str">
        <f>IF(K91="","",IF(K91&gt;M91,"○","×"))</f>
        <v>×</v>
      </c>
      <c r="M90" s="52">
        <v>6</v>
      </c>
      <c r="N90" s="34"/>
      <c r="O90" s="7"/>
      <c r="P90" s="9"/>
    </row>
    <row r="91" spans="1:16" ht="19.5" customHeight="1" thickBot="1">
      <c r="A91" s="96"/>
      <c r="B91" s="65">
        <v>61</v>
      </c>
      <c r="C91" s="4" t="s">
        <v>7</v>
      </c>
      <c r="D91" s="66">
        <v>44</v>
      </c>
      <c r="E91" s="69">
        <v>61</v>
      </c>
      <c r="F91" s="4" t="s">
        <v>7</v>
      </c>
      <c r="G91" s="66">
        <v>46</v>
      </c>
      <c r="H91" s="69">
        <v>61</v>
      </c>
      <c r="I91" s="4" t="s">
        <v>7</v>
      </c>
      <c r="J91" s="66">
        <v>57</v>
      </c>
      <c r="K91" s="70">
        <v>45</v>
      </c>
      <c r="L91" s="60" t="s">
        <v>7</v>
      </c>
      <c r="M91" s="71">
        <v>61</v>
      </c>
      <c r="N91" s="38"/>
      <c r="O91" s="8"/>
      <c r="P91" s="10"/>
    </row>
    <row r="92" spans="1:16" ht="19.5" customHeight="1">
      <c r="A92" s="39" t="s">
        <v>2</v>
      </c>
      <c r="B92" s="25">
        <f>COUNTIF(C82:C91,"○")</f>
        <v>3</v>
      </c>
      <c r="C92" s="11" t="s">
        <v>6</v>
      </c>
      <c r="D92" s="24">
        <f>COUNTIF(C82:C91,"×")</f>
        <v>1</v>
      </c>
      <c r="E92" s="81">
        <f>COUNTIF(F82:F91,"○")</f>
        <v>3</v>
      </c>
      <c r="F92" s="11" t="s">
        <v>6</v>
      </c>
      <c r="G92" s="24">
        <f>COUNTIF(F82:F91,"×")</f>
        <v>1</v>
      </c>
      <c r="H92" s="81">
        <f>COUNTIF(I82:I91,"○")</f>
        <v>3</v>
      </c>
      <c r="I92" s="11" t="s">
        <v>6</v>
      </c>
      <c r="J92" s="24">
        <f>COUNTIF(I82:I91,"×")</f>
        <v>1</v>
      </c>
      <c r="K92" s="81">
        <f>COUNTIF(L82:L91,"○")</f>
        <v>0</v>
      </c>
      <c r="L92" s="11" t="s">
        <v>6</v>
      </c>
      <c r="M92" s="24">
        <f>COUNTIF(L82:L91,"×")</f>
        <v>4</v>
      </c>
      <c r="N92" s="81">
        <f>COUNTIF(O82:O91,"○")</f>
        <v>1</v>
      </c>
      <c r="O92" s="11" t="s">
        <v>6</v>
      </c>
      <c r="P92" s="80">
        <f>COUNTIF(O82:O91,"×")</f>
        <v>3</v>
      </c>
    </row>
    <row r="93" spans="1:16" ht="19.5" customHeight="1">
      <c r="A93" s="40" t="s">
        <v>0</v>
      </c>
      <c r="B93" s="21">
        <f>SUM(B83,B85,B87,B89,B91)</f>
        <v>242</v>
      </c>
      <c r="C93" s="12" t="s">
        <v>6</v>
      </c>
      <c r="D93" s="20">
        <f>SUM(D83,D85,D87,D89,D91)</f>
        <v>188</v>
      </c>
      <c r="E93" s="33">
        <f>SUM(E83,E85,E87,E89,E91)</f>
        <v>229</v>
      </c>
      <c r="F93" s="12" t="s">
        <v>6</v>
      </c>
      <c r="G93" s="20">
        <f>SUM(G83,G85,G87,G89,G91)</f>
        <v>205</v>
      </c>
      <c r="H93" s="33">
        <f>SUM(H83,H85,H87,H89,H91)</f>
        <v>239</v>
      </c>
      <c r="I93" s="12" t="s">
        <v>6</v>
      </c>
      <c r="J93" s="20">
        <f>SUM(J83,J85,J87,J89,J91)</f>
        <v>193</v>
      </c>
      <c r="K93" s="33">
        <f>SUM(K83,K85,K87,K89,K91)</f>
        <v>140</v>
      </c>
      <c r="L93" s="12" t="s">
        <v>6</v>
      </c>
      <c r="M93" s="20">
        <f>SUM(M83,M85,M87,M89,M91)</f>
        <v>244</v>
      </c>
      <c r="N93" s="33">
        <f>SUM(N83,N85,N87,N89,N91)</f>
        <v>208</v>
      </c>
      <c r="O93" s="12" t="s">
        <v>6</v>
      </c>
      <c r="P93" s="23">
        <f>SUM(P83,P85,P87,P89,P91)</f>
        <v>228</v>
      </c>
    </row>
    <row r="94" spans="1:16" ht="19.5" customHeight="1" thickBot="1">
      <c r="A94" s="41" t="s">
        <v>1</v>
      </c>
      <c r="B94" s="86">
        <f>B93/(B93+D93)</f>
        <v>0.5627906976744186</v>
      </c>
      <c r="C94" s="84"/>
      <c r="D94" s="84"/>
      <c r="E94" s="83">
        <f>E93/(E93+G93)</f>
        <v>0.5276497695852534</v>
      </c>
      <c r="F94" s="84"/>
      <c r="G94" s="84"/>
      <c r="H94" s="83">
        <f>H93/(H93+J93)</f>
        <v>0.5532407407407407</v>
      </c>
      <c r="I94" s="84"/>
      <c r="J94" s="84"/>
      <c r="K94" s="83">
        <f>K93/(K93+M93)</f>
        <v>0.3645833333333333</v>
      </c>
      <c r="L94" s="84"/>
      <c r="M94" s="84"/>
      <c r="N94" s="83">
        <f>N93/(N93+P93)</f>
        <v>0.47706422018348627</v>
      </c>
      <c r="O94" s="84"/>
      <c r="P94" s="85"/>
    </row>
    <row r="95" spans="1:16" ht="19.5" customHeight="1" thickBot="1">
      <c r="A95" s="42" t="s">
        <v>14</v>
      </c>
      <c r="B95" s="3" t="s">
        <v>3</v>
      </c>
      <c r="C95" s="26">
        <v>1</v>
      </c>
      <c r="D95" s="5" t="s">
        <v>4</v>
      </c>
      <c r="E95" s="43" t="s">
        <v>3</v>
      </c>
      <c r="F95" s="26">
        <v>3</v>
      </c>
      <c r="G95" s="6" t="s">
        <v>4</v>
      </c>
      <c r="H95" s="43" t="s">
        <v>3</v>
      </c>
      <c r="I95" s="26">
        <v>2</v>
      </c>
      <c r="J95" s="6" t="s">
        <v>4</v>
      </c>
      <c r="K95" s="43" t="s">
        <v>3</v>
      </c>
      <c r="L95" s="26">
        <v>5</v>
      </c>
      <c r="M95" s="6" t="s">
        <v>4</v>
      </c>
      <c r="N95" s="43" t="s">
        <v>3</v>
      </c>
      <c r="O95" s="26">
        <v>4</v>
      </c>
      <c r="P95" s="6" t="s">
        <v>4</v>
      </c>
    </row>
    <row r="96" ht="19.5" customHeight="1" thickBot="1"/>
    <row r="97" spans="1:16" ht="24.75" customHeight="1" thickBot="1">
      <c r="A97" s="1" t="s">
        <v>15</v>
      </c>
      <c r="B97" s="27" t="str">
        <f>A98</f>
        <v>フレームショットＡ</v>
      </c>
      <c r="C97" s="27"/>
      <c r="D97" s="27"/>
      <c r="E97" s="44" t="str">
        <f>A100</f>
        <v>シャトルフレンズ</v>
      </c>
      <c r="F97" s="45"/>
      <c r="G97" s="45"/>
      <c r="H97" s="44" t="str">
        <f>A102</f>
        <v>シャトルハウスＢ</v>
      </c>
      <c r="I97" s="45"/>
      <c r="J97" s="45"/>
      <c r="K97" s="44" t="str">
        <f>A104</f>
        <v>ホワイト</v>
      </c>
      <c r="L97" s="45"/>
      <c r="M97" s="45"/>
      <c r="N97" s="44" t="str">
        <f>A106</f>
        <v>NO MISS隊</v>
      </c>
      <c r="O97" s="45"/>
      <c r="P97" s="46"/>
    </row>
    <row r="98" spans="1:16" ht="15" customHeight="1" thickTop="1">
      <c r="A98" s="93" t="s">
        <v>63</v>
      </c>
      <c r="B98" s="28"/>
      <c r="C98" s="29"/>
      <c r="D98" s="29"/>
      <c r="E98" s="36"/>
      <c r="F98" s="19" t="str">
        <f>IF(E99="","",IF(E99&gt;G99,"○","×"))</f>
        <v>○</v>
      </c>
      <c r="G98" s="16">
        <v>10</v>
      </c>
      <c r="H98" s="36"/>
      <c r="I98" s="19" t="str">
        <f>IF(H99="","",IF(H99&gt;J99,"○","×"))</f>
        <v>○</v>
      </c>
      <c r="J98" s="16">
        <v>7</v>
      </c>
      <c r="K98" s="54"/>
      <c r="L98" s="19" t="str">
        <f>IF(K99="","",IF(K99&gt;M99,"○","×"))</f>
        <v>×</v>
      </c>
      <c r="M98" s="52">
        <v>4</v>
      </c>
      <c r="N98" s="36"/>
      <c r="O98" s="19" t="str">
        <f>IF(N99="","",IF(N99&gt;P99,"○","×"))</f>
        <v>×</v>
      </c>
      <c r="P98" s="17">
        <v>1</v>
      </c>
    </row>
    <row r="99" spans="1:16" ht="19.5" customHeight="1">
      <c r="A99" s="90"/>
      <c r="B99" s="30"/>
      <c r="C99" s="13"/>
      <c r="D99" s="14"/>
      <c r="E99" s="33">
        <f>IF(D101="","",SUM(D101))</f>
        <v>61</v>
      </c>
      <c r="F99" s="12" t="s">
        <v>7</v>
      </c>
      <c r="G99" s="20">
        <f>IF(B101="","",SUM(B101))</f>
        <v>53</v>
      </c>
      <c r="H99" s="33">
        <f>IF(D103="","",SUM(D103))</f>
        <v>61</v>
      </c>
      <c r="I99" s="12" t="s">
        <v>7</v>
      </c>
      <c r="J99" s="20">
        <f>IF(B103="","",SUM(B103))</f>
        <v>53</v>
      </c>
      <c r="K99" s="57">
        <f>IF(D105="","",SUM(D105))</f>
        <v>0</v>
      </c>
      <c r="L99" s="55" t="s">
        <v>7</v>
      </c>
      <c r="M99" s="56">
        <f>IF(B105="","",SUM(B105))</f>
        <v>61</v>
      </c>
      <c r="N99" s="33">
        <f>IF(D107="","",SUM(D107))</f>
        <v>55</v>
      </c>
      <c r="O99" s="12" t="s">
        <v>7</v>
      </c>
      <c r="P99" s="23">
        <f>IF(B107="","",SUM(B107))</f>
        <v>61</v>
      </c>
    </row>
    <row r="100" spans="1:16" ht="15" customHeight="1">
      <c r="A100" s="89" t="s">
        <v>46</v>
      </c>
      <c r="B100" s="2"/>
      <c r="C100" s="19" t="str">
        <f>IF(B101="","",IF(B101&gt;D101,"○","×"))</f>
        <v>×</v>
      </c>
      <c r="D100" s="16">
        <v>10</v>
      </c>
      <c r="E100" s="34"/>
      <c r="F100" s="7"/>
      <c r="G100" s="7"/>
      <c r="H100" s="36"/>
      <c r="I100" s="19" t="str">
        <f>IF(H101="","",IF(H101&gt;J101,"○","×"))</f>
        <v>×</v>
      </c>
      <c r="J100" s="16">
        <v>5</v>
      </c>
      <c r="K100" s="54"/>
      <c r="L100" s="19" t="str">
        <f>IF(K101="","",IF(K101&gt;M101,"○","×"))</f>
        <v>×</v>
      </c>
      <c r="M100" s="52">
        <v>8</v>
      </c>
      <c r="N100" s="36"/>
      <c r="O100" s="19" t="str">
        <f>IF(N101="","",IF(N101&gt;P101,"○","×"))</f>
        <v>×</v>
      </c>
      <c r="P100" s="17">
        <v>3</v>
      </c>
    </row>
    <row r="101" spans="1:16" ht="19.5" customHeight="1">
      <c r="A101" s="90"/>
      <c r="B101" s="61">
        <v>53</v>
      </c>
      <c r="C101" s="12" t="s">
        <v>7</v>
      </c>
      <c r="D101" s="62">
        <v>61</v>
      </c>
      <c r="E101" s="35"/>
      <c r="F101" s="15"/>
      <c r="G101" s="15"/>
      <c r="H101" s="33">
        <f>IF(G103="","",SUM(G103))</f>
        <v>41</v>
      </c>
      <c r="I101" s="12" t="s">
        <v>7</v>
      </c>
      <c r="J101" s="20">
        <f>IF(E103="","",SUM(E103))</f>
        <v>61</v>
      </c>
      <c r="K101" s="57">
        <f>IF(G105="","",SUM(G105))</f>
        <v>0</v>
      </c>
      <c r="L101" s="55" t="s">
        <v>7</v>
      </c>
      <c r="M101" s="56">
        <f>IF(E105="","",SUM(E105))</f>
        <v>61</v>
      </c>
      <c r="N101" s="33">
        <f>IF(G107="","",SUM(G107))</f>
        <v>38</v>
      </c>
      <c r="O101" s="12" t="s">
        <v>7</v>
      </c>
      <c r="P101" s="23">
        <f>IF(E107="","",SUM(E107))</f>
        <v>61</v>
      </c>
    </row>
    <row r="102" spans="1:16" ht="15" customHeight="1">
      <c r="A102" s="89" t="s">
        <v>60</v>
      </c>
      <c r="B102" s="22"/>
      <c r="C102" s="19" t="str">
        <f>IF(B103="","",IF(B103&gt;D103,"○","×"))</f>
        <v>×</v>
      </c>
      <c r="D102" s="16">
        <v>7</v>
      </c>
      <c r="E102" s="36"/>
      <c r="F102" s="19" t="str">
        <f>IF(E103="","",IF(E103&gt;G103,"○","×"))</f>
        <v>○</v>
      </c>
      <c r="G102" s="16">
        <v>5</v>
      </c>
      <c r="H102" s="34"/>
      <c r="I102" s="7"/>
      <c r="J102" s="7"/>
      <c r="K102" s="54"/>
      <c r="L102" s="19" t="str">
        <f>IF(K103="","",IF(K103&gt;M103,"○","×"))</f>
        <v>×</v>
      </c>
      <c r="M102" s="52">
        <v>2</v>
      </c>
      <c r="N102" s="36"/>
      <c r="O102" s="19" t="str">
        <f>IF(N103="","",IF(N103&gt;P103,"○","×"))</f>
        <v>×</v>
      </c>
      <c r="P102" s="17">
        <v>9</v>
      </c>
    </row>
    <row r="103" spans="1:16" ht="19.5" customHeight="1">
      <c r="A103" s="90"/>
      <c r="B103" s="61">
        <v>53</v>
      </c>
      <c r="C103" s="12" t="s">
        <v>7</v>
      </c>
      <c r="D103" s="62">
        <v>61</v>
      </c>
      <c r="E103" s="67">
        <v>61</v>
      </c>
      <c r="F103" s="12" t="s">
        <v>7</v>
      </c>
      <c r="G103" s="62">
        <v>41</v>
      </c>
      <c r="H103" s="35"/>
      <c r="I103" s="15"/>
      <c r="J103" s="15"/>
      <c r="K103" s="57">
        <f>IF(J105="","",SUM(J105))</f>
        <v>0</v>
      </c>
      <c r="L103" s="55" t="s">
        <v>7</v>
      </c>
      <c r="M103" s="56">
        <f>IF(H105="","",SUM(H105))</f>
        <v>61</v>
      </c>
      <c r="N103" s="33">
        <f>IF(J107="","",SUM(J107))</f>
        <v>46</v>
      </c>
      <c r="O103" s="12" t="s">
        <v>7</v>
      </c>
      <c r="P103" s="23">
        <f>IF(H107="","",SUM(H107))</f>
        <v>61</v>
      </c>
    </row>
    <row r="104" spans="1:16" ht="15" customHeight="1">
      <c r="A104" s="89" t="s">
        <v>61</v>
      </c>
      <c r="B104" s="51"/>
      <c r="C104" s="19" t="str">
        <f>IF(B105="","",IF(B105&gt;D105,"○","×"))</f>
        <v>○</v>
      </c>
      <c r="D104" s="52">
        <v>4</v>
      </c>
      <c r="E104" s="53"/>
      <c r="F104" s="19" t="str">
        <f>IF(E105="","",IF(E105&gt;G105,"○","×"))</f>
        <v>○</v>
      </c>
      <c r="G104" s="52">
        <v>8</v>
      </c>
      <c r="H104" s="54"/>
      <c r="I104" s="19" t="str">
        <f>IF(H105="","",IF(H105&gt;J105,"○","×"))</f>
        <v>○</v>
      </c>
      <c r="J104" s="52">
        <v>2</v>
      </c>
      <c r="K104" s="34"/>
      <c r="L104" s="7"/>
      <c r="M104" s="7"/>
      <c r="N104" s="54"/>
      <c r="O104" s="19" t="str">
        <f>IF(N105="","",IF(N105&gt;P105,"○","×"))</f>
        <v>○</v>
      </c>
      <c r="P104" s="58">
        <v>6</v>
      </c>
    </row>
    <row r="105" spans="1:16" ht="19.5" customHeight="1">
      <c r="A105" s="90"/>
      <c r="B105" s="63">
        <v>61</v>
      </c>
      <c r="C105" s="55" t="s">
        <v>7</v>
      </c>
      <c r="D105" s="64">
        <v>0</v>
      </c>
      <c r="E105" s="68">
        <v>61</v>
      </c>
      <c r="F105" s="55" t="s">
        <v>7</v>
      </c>
      <c r="G105" s="64">
        <v>0</v>
      </c>
      <c r="H105" s="68">
        <v>61</v>
      </c>
      <c r="I105" s="55" t="s">
        <v>7</v>
      </c>
      <c r="J105" s="64">
        <v>0</v>
      </c>
      <c r="K105" s="35"/>
      <c r="L105" s="15"/>
      <c r="M105" s="15"/>
      <c r="N105" s="33">
        <f>IF(M107="","",SUM(M107))</f>
        <v>61</v>
      </c>
      <c r="O105" s="55" t="s">
        <v>7</v>
      </c>
      <c r="P105" s="59">
        <f>IF(K107="","",SUM(K107))</f>
        <v>0</v>
      </c>
    </row>
    <row r="106" spans="1:16" ht="15" customHeight="1">
      <c r="A106" s="87" t="s">
        <v>36</v>
      </c>
      <c r="B106" s="31"/>
      <c r="C106" s="19" t="str">
        <f>IF(B107="","",IF(B107&gt;D107,"○","×"))</f>
        <v>○</v>
      </c>
      <c r="D106" s="32">
        <v>1</v>
      </c>
      <c r="E106" s="37"/>
      <c r="F106" s="19" t="str">
        <f>IF(E107="","",IF(E107&gt;G107,"○","×"))</f>
        <v>○</v>
      </c>
      <c r="G106" s="16">
        <v>3</v>
      </c>
      <c r="H106" s="36"/>
      <c r="I106" s="19" t="str">
        <f>IF(H107="","",IF(H107&gt;J107,"○","×"))</f>
        <v>○</v>
      </c>
      <c r="J106" s="16">
        <v>9</v>
      </c>
      <c r="K106" s="54"/>
      <c r="L106" s="19" t="str">
        <f>IF(K107="","",IF(K107&gt;M107,"○","×"))</f>
        <v>×</v>
      </c>
      <c r="M106" s="52">
        <v>6</v>
      </c>
      <c r="N106" s="34"/>
      <c r="O106" s="7"/>
      <c r="P106" s="9"/>
    </row>
    <row r="107" spans="1:16" ht="19.5" customHeight="1" thickBot="1">
      <c r="A107" s="88"/>
      <c r="B107" s="65">
        <v>61</v>
      </c>
      <c r="C107" s="4" t="s">
        <v>7</v>
      </c>
      <c r="D107" s="66">
        <v>55</v>
      </c>
      <c r="E107" s="69">
        <v>61</v>
      </c>
      <c r="F107" s="4" t="s">
        <v>7</v>
      </c>
      <c r="G107" s="66">
        <v>38</v>
      </c>
      <c r="H107" s="69">
        <v>61</v>
      </c>
      <c r="I107" s="4" t="s">
        <v>7</v>
      </c>
      <c r="J107" s="66">
        <v>46</v>
      </c>
      <c r="K107" s="70">
        <v>0</v>
      </c>
      <c r="L107" s="60" t="s">
        <v>7</v>
      </c>
      <c r="M107" s="71">
        <v>61</v>
      </c>
      <c r="N107" s="38"/>
      <c r="O107" s="8"/>
      <c r="P107" s="10"/>
    </row>
    <row r="108" spans="1:16" ht="19.5" customHeight="1">
      <c r="A108" s="39" t="s">
        <v>2</v>
      </c>
      <c r="B108" s="25">
        <f>COUNTIF(C98:C107,"○")</f>
        <v>2</v>
      </c>
      <c r="C108" s="11" t="s">
        <v>6</v>
      </c>
      <c r="D108" s="24">
        <f>COUNTIF(C98:C107,"×")</f>
        <v>2</v>
      </c>
      <c r="E108" s="81">
        <f>COUNTIF(F98:F107,"○")</f>
        <v>4</v>
      </c>
      <c r="F108" s="11" t="s">
        <v>6</v>
      </c>
      <c r="G108" s="24">
        <f>COUNTIF(F98:F107,"×")</f>
        <v>0</v>
      </c>
      <c r="H108" s="81">
        <f>COUNTIF(I98:I107,"○")</f>
        <v>3</v>
      </c>
      <c r="I108" s="11" t="s">
        <v>6</v>
      </c>
      <c r="J108" s="24">
        <f>COUNTIF(I98:I107,"×")</f>
        <v>1</v>
      </c>
      <c r="K108" s="81">
        <f>COUNTIF(L98:L107,"○")</f>
        <v>0</v>
      </c>
      <c r="L108" s="11" t="s">
        <v>6</v>
      </c>
      <c r="M108" s="24">
        <f>COUNTIF(L98:L107,"×")</f>
        <v>4</v>
      </c>
      <c r="N108" s="81">
        <f>COUNTIF(O98:O107,"○")</f>
        <v>1</v>
      </c>
      <c r="O108" s="11" t="s">
        <v>6</v>
      </c>
      <c r="P108" s="80">
        <f>COUNTIF(O98:O107,"×")</f>
        <v>3</v>
      </c>
    </row>
    <row r="109" spans="1:16" ht="19.5" customHeight="1">
      <c r="A109" s="40" t="s">
        <v>0</v>
      </c>
      <c r="B109" s="21">
        <f>SUM(B99,B101,B103,B105,B107)</f>
        <v>228</v>
      </c>
      <c r="C109" s="12" t="s">
        <v>6</v>
      </c>
      <c r="D109" s="20">
        <f>SUM(D99,D101,D103,D105,D107)</f>
        <v>177</v>
      </c>
      <c r="E109" s="33">
        <f>SUM(E99,E101,E103,E105,E107)</f>
        <v>244</v>
      </c>
      <c r="F109" s="12" t="s">
        <v>6</v>
      </c>
      <c r="G109" s="20">
        <f>SUM(G99,G101,G103,G105,G107)</f>
        <v>132</v>
      </c>
      <c r="H109" s="33">
        <f>SUM(H99,H101,H103,H105,H107)</f>
        <v>224</v>
      </c>
      <c r="I109" s="12" t="s">
        <v>6</v>
      </c>
      <c r="J109" s="20">
        <f>SUM(J99,J101,J103,J105,J107)</f>
        <v>160</v>
      </c>
      <c r="K109" s="33">
        <f>SUM(K99,K101,K103,K105,K107)</f>
        <v>0</v>
      </c>
      <c r="L109" s="12" t="s">
        <v>6</v>
      </c>
      <c r="M109" s="20">
        <f>SUM(M99,M101,M103,M105,M107)</f>
        <v>244</v>
      </c>
      <c r="N109" s="33">
        <f>SUM(N99,N101,N103,N105,N107)</f>
        <v>200</v>
      </c>
      <c r="O109" s="12" t="s">
        <v>6</v>
      </c>
      <c r="P109" s="23">
        <f>SUM(P99,P101,P103,P105,P107)</f>
        <v>183</v>
      </c>
    </row>
    <row r="110" spans="1:16" ht="19.5" customHeight="1" thickBot="1">
      <c r="A110" s="41" t="s">
        <v>1</v>
      </c>
      <c r="B110" s="86">
        <f>B109/(B109+D109)</f>
        <v>0.562962962962963</v>
      </c>
      <c r="C110" s="84"/>
      <c r="D110" s="84"/>
      <c r="E110" s="83">
        <f>E109/(E109+G109)</f>
        <v>0.648936170212766</v>
      </c>
      <c r="F110" s="84"/>
      <c r="G110" s="84"/>
      <c r="H110" s="83">
        <f>H109/(H109+J109)</f>
        <v>0.5833333333333334</v>
      </c>
      <c r="I110" s="84"/>
      <c r="J110" s="84"/>
      <c r="K110" s="83">
        <f>K109/(K109+M109)</f>
        <v>0</v>
      </c>
      <c r="L110" s="84"/>
      <c r="M110" s="84"/>
      <c r="N110" s="83">
        <f>N109/(N109+P109)</f>
        <v>0.5221932114882507</v>
      </c>
      <c r="O110" s="84"/>
      <c r="P110" s="85"/>
    </row>
    <row r="111" spans="1:16" ht="19.5" customHeight="1" thickBot="1">
      <c r="A111" s="42" t="s">
        <v>14</v>
      </c>
      <c r="B111" s="3" t="s">
        <v>3</v>
      </c>
      <c r="C111" s="26">
        <v>3</v>
      </c>
      <c r="D111" s="5" t="s">
        <v>4</v>
      </c>
      <c r="E111" s="43" t="s">
        <v>3</v>
      </c>
      <c r="F111" s="26">
        <v>1</v>
      </c>
      <c r="G111" s="6" t="s">
        <v>4</v>
      </c>
      <c r="H111" s="43" t="s">
        <v>3</v>
      </c>
      <c r="I111" s="26">
        <v>2</v>
      </c>
      <c r="J111" s="6" t="s">
        <v>4</v>
      </c>
      <c r="K111" s="43" t="s">
        <v>3</v>
      </c>
      <c r="L111" s="26" t="s">
        <v>74</v>
      </c>
      <c r="M111" s="6" t="s">
        <v>4</v>
      </c>
      <c r="N111" s="43" t="s">
        <v>3</v>
      </c>
      <c r="O111" s="26">
        <v>4</v>
      </c>
      <c r="P111" s="6" t="s">
        <v>4</v>
      </c>
    </row>
    <row r="112" ht="19.5" customHeight="1" thickBot="1"/>
    <row r="113" spans="1:16" ht="24.75" customHeight="1" thickBot="1">
      <c r="A113" s="1" t="s">
        <v>12</v>
      </c>
      <c r="B113" s="27" t="str">
        <f>A114</f>
        <v>みずとりＡ</v>
      </c>
      <c r="C113" s="27"/>
      <c r="D113" s="27"/>
      <c r="E113" s="44" t="str">
        <f>A116</f>
        <v>青葉クラブ</v>
      </c>
      <c r="F113" s="45"/>
      <c r="G113" s="45"/>
      <c r="H113" s="44" t="str">
        <f>A118</f>
        <v>トライアル</v>
      </c>
      <c r="I113" s="45"/>
      <c r="J113" s="45"/>
      <c r="K113" s="44" t="str">
        <f>A120</f>
        <v>マッキー</v>
      </c>
      <c r="L113" s="45"/>
      <c r="M113" s="45"/>
      <c r="N113" s="44" t="str">
        <f>A122</f>
        <v>Take-1</v>
      </c>
      <c r="O113" s="45"/>
      <c r="P113" s="46"/>
    </row>
    <row r="114" spans="1:16" ht="15" customHeight="1" thickTop="1">
      <c r="A114" s="93" t="s">
        <v>62</v>
      </c>
      <c r="B114" s="28"/>
      <c r="C114" s="29"/>
      <c r="D114" s="29"/>
      <c r="E114" s="36"/>
      <c r="F114" s="19" t="str">
        <f>IF(E115="","",IF(E115&gt;G115,"○","×"))</f>
        <v>×</v>
      </c>
      <c r="G114" s="16">
        <v>10</v>
      </c>
      <c r="H114" s="36"/>
      <c r="I114" s="19" t="str">
        <f>IF(H115="","",IF(H115&gt;J115,"○","×"))</f>
        <v>×</v>
      </c>
      <c r="J114" s="16">
        <v>7</v>
      </c>
      <c r="K114" s="54"/>
      <c r="L114" s="19" t="str">
        <f>IF(K115="","",IF(K115&gt;M115,"○","×"))</f>
        <v>×</v>
      </c>
      <c r="M114" s="52">
        <v>4</v>
      </c>
      <c r="N114" s="36"/>
      <c r="O114" s="19" t="str">
        <f>IF(N115="","",IF(N115&gt;P115,"○","×"))</f>
        <v>○</v>
      </c>
      <c r="P114" s="17">
        <v>1</v>
      </c>
    </row>
    <row r="115" spans="1:16" ht="19.5" customHeight="1">
      <c r="A115" s="90"/>
      <c r="B115" s="30"/>
      <c r="C115" s="13"/>
      <c r="D115" s="14"/>
      <c r="E115" s="33">
        <f>IF(D117="","",SUM(D117))</f>
        <v>46</v>
      </c>
      <c r="F115" s="12" t="s">
        <v>7</v>
      </c>
      <c r="G115" s="20">
        <f>IF(B117="","",SUM(B117))</f>
        <v>61</v>
      </c>
      <c r="H115" s="33">
        <f>IF(D119="","",SUM(D119))</f>
        <v>56</v>
      </c>
      <c r="I115" s="12" t="s">
        <v>7</v>
      </c>
      <c r="J115" s="20">
        <f>IF(B119="","",SUM(B119))</f>
        <v>61</v>
      </c>
      <c r="K115" s="57">
        <f>IF(D121="","",SUM(D121))</f>
        <v>43</v>
      </c>
      <c r="L115" s="55" t="s">
        <v>7</v>
      </c>
      <c r="M115" s="56">
        <f>IF(B121="","",SUM(B121))</f>
        <v>61</v>
      </c>
      <c r="N115" s="33">
        <f>IF(D123="","",SUM(D123))</f>
        <v>61</v>
      </c>
      <c r="O115" s="12" t="s">
        <v>7</v>
      </c>
      <c r="P115" s="23">
        <f>IF(B123="","",SUM(B123))</f>
        <v>52</v>
      </c>
    </row>
    <row r="116" spans="1:16" ht="15" customHeight="1">
      <c r="A116" s="89" t="s">
        <v>21</v>
      </c>
      <c r="B116" s="2"/>
      <c r="C116" s="19" t="str">
        <f>IF(B117="","",IF(B117&gt;D117,"○","×"))</f>
        <v>○</v>
      </c>
      <c r="D116" s="16">
        <v>10</v>
      </c>
      <c r="E116" s="34"/>
      <c r="F116" s="7"/>
      <c r="G116" s="7"/>
      <c r="H116" s="36"/>
      <c r="I116" s="19" t="str">
        <f>IF(H117="","",IF(H117&gt;J117,"○","×"))</f>
        <v>×</v>
      </c>
      <c r="J116" s="16">
        <v>5</v>
      </c>
      <c r="K116" s="54"/>
      <c r="L116" s="19" t="str">
        <f>IF(K117="","",IF(K117&gt;M117,"○","×"))</f>
        <v>×</v>
      </c>
      <c r="M116" s="52">
        <v>8</v>
      </c>
      <c r="N116" s="36"/>
      <c r="O116" s="19" t="str">
        <f>IF(N117="","",IF(N117&gt;P117,"○","×"))</f>
        <v>○</v>
      </c>
      <c r="P116" s="17">
        <v>3</v>
      </c>
    </row>
    <row r="117" spans="1:16" ht="19.5" customHeight="1">
      <c r="A117" s="90"/>
      <c r="B117" s="61">
        <v>61</v>
      </c>
      <c r="C117" s="12" t="s">
        <v>7</v>
      </c>
      <c r="D117" s="62">
        <v>46</v>
      </c>
      <c r="E117" s="35"/>
      <c r="F117" s="15"/>
      <c r="G117" s="15"/>
      <c r="H117" s="33">
        <f>IF(G119="","",SUM(G119))</f>
        <v>52</v>
      </c>
      <c r="I117" s="12" t="s">
        <v>7</v>
      </c>
      <c r="J117" s="20">
        <f>IF(E119="","",SUM(E119))</f>
        <v>61</v>
      </c>
      <c r="K117" s="57">
        <f>IF(G121="","",SUM(G121))</f>
        <v>51</v>
      </c>
      <c r="L117" s="55" t="s">
        <v>7</v>
      </c>
      <c r="M117" s="56">
        <f>IF(E121="","",SUM(E121))</f>
        <v>61</v>
      </c>
      <c r="N117" s="33">
        <f>IF(G123="","",SUM(G123))</f>
        <v>61</v>
      </c>
      <c r="O117" s="12" t="s">
        <v>7</v>
      </c>
      <c r="P117" s="23">
        <f>IF(E123="","",SUM(E123))</f>
        <v>58</v>
      </c>
    </row>
    <row r="118" spans="1:16" ht="15" customHeight="1">
      <c r="A118" s="89" t="s">
        <v>44</v>
      </c>
      <c r="B118" s="22"/>
      <c r="C118" s="19" t="str">
        <f>IF(B119="","",IF(B119&gt;D119,"○","×"))</f>
        <v>○</v>
      </c>
      <c r="D118" s="16">
        <v>7</v>
      </c>
      <c r="E118" s="36"/>
      <c r="F118" s="19" t="str">
        <f>IF(E119="","",IF(E119&gt;G119,"○","×"))</f>
        <v>○</v>
      </c>
      <c r="G118" s="16">
        <v>5</v>
      </c>
      <c r="H118" s="34"/>
      <c r="I118" s="7"/>
      <c r="J118" s="7"/>
      <c r="K118" s="54"/>
      <c r="L118" s="19" t="str">
        <f>IF(K119="","",IF(K119&gt;M119,"○","×"))</f>
        <v>×</v>
      </c>
      <c r="M118" s="52">
        <v>2</v>
      </c>
      <c r="N118" s="36"/>
      <c r="O118" s="19" t="str">
        <f>IF(N119="","",IF(N119&gt;P119,"○","×"))</f>
        <v>×</v>
      </c>
      <c r="P118" s="17">
        <v>9</v>
      </c>
    </row>
    <row r="119" spans="1:16" ht="19.5" customHeight="1">
      <c r="A119" s="90"/>
      <c r="B119" s="61">
        <v>61</v>
      </c>
      <c r="C119" s="12" t="s">
        <v>7</v>
      </c>
      <c r="D119" s="62">
        <v>56</v>
      </c>
      <c r="E119" s="67">
        <v>61</v>
      </c>
      <c r="F119" s="12" t="s">
        <v>7</v>
      </c>
      <c r="G119" s="62">
        <v>52</v>
      </c>
      <c r="H119" s="35"/>
      <c r="I119" s="15"/>
      <c r="J119" s="15"/>
      <c r="K119" s="57">
        <f>IF(J121="","",SUM(J121))</f>
        <v>51</v>
      </c>
      <c r="L119" s="55" t="s">
        <v>7</v>
      </c>
      <c r="M119" s="56">
        <f>IF(H121="","",SUM(H121))</f>
        <v>61</v>
      </c>
      <c r="N119" s="33">
        <f>IF(J123="","",SUM(J123))</f>
        <v>51</v>
      </c>
      <c r="O119" s="12" t="s">
        <v>7</v>
      </c>
      <c r="P119" s="23">
        <f>IF(H123="","",SUM(H123))</f>
        <v>61</v>
      </c>
    </row>
    <row r="120" spans="1:16" ht="15" customHeight="1">
      <c r="A120" s="89" t="s">
        <v>64</v>
      </c>
      <c r="B120" s="51"/>
      <c r="C120" s="19" t="str">
        <f>IF(B121="","",IF(B121&gt;D121,"○","×"))</f>
        <v>○</v>
      </c>
      <c r="D120" s="52">
        <v>4</v>
      </c>
      <c r="E120" s="53"/>
      <c r="F120" s="19" t="str">
        <f>IF(E121="","",IF(E121&gt;G121,"○","×"))</f>
        <v>○</v>
      </c>
      <c r="G120" s="52">
        <v>8</v>
      </c>
      <c r="H120" s="54"/>
      <c r="I120" s="19" t="str">
        <f>IF(H121="","",IF(H121&gt;J121,"○","×"))</f>
        <v>○</v>
      </c>
      <c r="J120" s="52">
        <v>2</v>
      </c>
      <c r="K120" s="34"/>
      <c r="L120" s="7"/>
      <c r="M120" s="7"/>
      <c r="N120" s="54"/>
      <c r="O120" s="19" t="str">
        <f>IF(N121="","",IF(N121&gt;P121,"○","×"))</f>
        <v>○</v>
      </c>
      <c r="P120" s="58">
        <v>6</v>
      </c>
    </row>
    <row r="121" spans="1:16" ht="19.5" customHeight="1">
      <c r="A121" s="90"/>
      <c r="B121" s="63">
        <v>61</v>
      </c>
      <c r="C121" s="55" t="s">
        <v>7</v>
      </c>
      <c r="D121" s="64">
        <v>43</v>
      </c>
      <c r="E121" s="68">
        <v>61</v>
      </c>
      <c r="F121" s="55" t="s">
        <v>7</v>
      </c>
      <c r="G121" s="64">
        <v>51</v>
      </c>
      <c r="H121" s="68">
        <v>61</v>
      </c>
      <c r="I121" s="55" t="s">
        <v>7</v>
      </c>
      <c r="J121" s="64">
        <v>51</v>
      </c>
      <c r="K121" s="35"/>
      <c r="L121" s="15"/>
      <c r="M121" s="15"/>
      <c r="N121" s="33">
        <f>IF(M123="","",SUM(M123))</f>
        <v>61</v>
      </c>
      <c r="O121" s="55" t="s">
        <v>7</v>
      </c>
      <c r="P121" s="59">
        <f>IF(K123="","",SUM(K123))</f>
        <v>47</v>
      </c>
    </row>
    <row r="122" spans="1:16" ht="15" customHeight="1">
      <c r="A122" s="87" t="s">
        <v>65</v>
      </c>
      <c r="B122" s="31"/>
      <c r="C122" s="19" t="str">
        <f>IF(B123="","",IF(B123&gt;D123,"○","×"))</f>
        <v>×</v>
      </c>
      <c r="D122" s="32">
        <v>1</v>
      </c>
      <c r="E122" s="37"/>
      <c r="F122" s="19" t="str">
        <f>IF(E123="","",IF(E123&gt;G123,"○","×"))</f>
        <v>×</v>
      </c>
      <c r="G122" s="16">
        <v>3</v>
      </c>
      <c r="H122" s="36"/>
      <c r="I122" s="19" t="str">
        <f>IF(H123="","",IF(H123&gt;J123,"○","×"))</f>
        <v>○</v>
      </c>
      <c r="J122" s="16">
        <v>9</v>
      </c>
      <c r="K122" s="54"/>
      <c r="L122" s="19" t="str">
        <f>IF(K123="","",IF(K123&gt;M123,"○","×"))</f>
        <v>×</v>
      </c>
      <c r="M122" s="52">
        <v>6</v>
      </c>
      <c r="N122" s="34"/>
      <c r="O122" s="7"/>
      <c r="P122" s="9"/>
    </row>
    <row r="123" spans="1:16" ht="19.5" customHeight="1" thickBot="1">
      <c r="A123" s="88"/>
      <c r="B123" s="65">
        <v>52</v>
      </c>
      <c r="C123" s="4" t="s">
        <v>7</v>
      </c>
      <c r="D123" s="66">
        <v>61</v>
      </c>
      <c r="E123" s="69">
        <v>58</v>
      </c>
      <c r="F123" s="4" t="s">
        <v>7</v>
      </c>
      <c r="G123" s="66">
        <v>61</v>
      </c>
      <c r="H123" s="69">
        <v>61</v>
      </c>
      <c r="I123" s="4" t="s">
        <v>7</v>
      </c>
      <c r="J123" s="66">
        <v>51</v>
      </c>
      <c r="K123" s="70">
        <v>47</v>
      </c>
      <c r="L123" s="60" t="s">
        <v>7</v>
      </c>
      <c r="M123" s="71">
        <v>61</v>
      </c>
      <c r="N123" s="38"/>
      <c r="O123" s="8"/>
      <c r="P123" s="10"/>
    </row>
    <row r="124" spans="1:16" ht="19.5" customHeight="1">
      <c r="A124" s="39" t="s">
        <v>2</v>
      </c>
      <c r="B124" s="25">
        <f>COUNTIF(C114:C123,"○")</f>
        <v>3</v>
      </c>
      <c r="C124" s="11" t="s">
        <v>6</v>
      </c>
      <c r="D124" s="24">
        <f>COUNTIF(C114:C123,"×")</f>
        <v>1</v>
      </c>
      <c r="E124" s="81">
        <f>COUNTIF(F114:F123,"○")</f>
        <v>2</v>
      </c>
      <c r="F124" s="11" t="s">
        <v>6</v>
      </c>
      <c r="G124" s="24">
        <f>COUNTIF(F114:F123,"×")</f>
        <v>2</v>
      </c>
      <c r="H124" s="81">
        <f>COUNTIF(I114:I123,"○")</f>
        <v>2</v>
      </c>
      <c r="I124" s="11" t="s">
        <v>6</v>
      </c>
      <c r="J124" s="24">
        <f>COUNTIF(I114:I123,"×")</f>
        <v>2</v>
      </c>
      <c r="K124" s="81">
        <f>COUNTIF(L114:L123,"○")</f>
        <v>0</v>
      </c>
      <c r="L124" s="11" t="s">
        <v>6</v>
      </c>
      <c r="M124" s="24">
        <f>COUNTIF(L114:L123,"×")</f>
        <v>4</v>
      </c>
      <c r="N124" s="81">
        <f>COUNTIF(O114:O123,"○")</f>
        <v>3</v>
      </c>
      <c r="O124" s="11" t="s">
        <v>6</v>
      </c>
      <c r="P124" s="80">
        <f>COUNTIF(O114:O123,"×")</f>
        <v>1</v>
      </c>
    </row>
    <row r="125" spans="1:16" ht="19.5" customHeight="1">
      <c r="A125" s="40" t="s">
        <v>0</v>
      </c>
      <c r="B125" s="21">
        <f>SUM(B115,B117,B119,B121,B123)</f>
        <v>235</v>
      </c>
      <c r="C125" s="12" t="s">
        <v>6</v>
      </c>
      <c r="D125" s="20">
        <f>SUM(D115,D117,D119,D121,D123)</f>
        <v>206</v>
      </c>
      <c r="E125" s="33">
        <f>SUM(E115,E117,E119,E121,E123)</f>
        <v>226</v>
      </c>
      <c r="F125" s="12" t="s">
        <v>6</v>
      </c>
      <c r="G125" s="20">
        <f>SUM(G115,G117,G119,G121,G123)</f>
        <v>225</v>
      </c>
      <c r="H125" s="33">
        <f>SUM(H115,H117,H119,H121,H123)</f>
        <v>230</v>
      </c>
      <c r="I125" s="12" t="s">
        <v>6</v>
      </c>
      <c r="J125" s="20">
        <f>SUM(J115,J117,J119,J121,J123)</f>
        <v>224</v>
      </c>
      <c r="K125" s="33">
        <f>SUM(K115,K117,K119,K121,K123)</f>
        <v>192</v>
      </c>
      <c r="L125" s="12" t="s">
        <v>6</v>
      </c>
      <c r="M125" s="20">
        <f>SUM(M115,M117,M119,M121,M123)</f>
        <v>244</v>
      </c>
      <c r="N125" s="33">
        <f>SUM(N115,N117,N119,N121,N123)</f>
        <v>234</v>
      </c>
      <c r="O125" s="12" t="s">
        <v>6</v>
      </c>
      <c r="P125" s="23">
        <f>SUM(P115,P117,P119,P121,P123)</f>
        <v>218</v>
      </c>
    </row>
    <row r="126" spans="1:16" ht="19.5" customHeight="1" thickBot="1">
      <c r="A126" s="41" t="s">
        <v>1</v>
      </c>
      <c r="B126" s="86">
        <f>B125/(B125+D125)</f>
        <v>0.5328798185941043</v>
      </c>
      <c r="C126" s="84"/>
      <c r="D126" s="84"/>
      <c r="E126" s="83">
        <f>E125/(E125+G125)</f>
        <v>0.5011086474501109</v>
      </c>
      <c r="F126" s="84"/>
      <c r="G126" s="84"/>
      <c r="H126" s="83">
        <f>H125/(H125+J125)</f>
        <v>0.5066079295154186</v>
      </c>
      <c r="I126" s="84"/>
      <c r="J126" s="84"/>
      <c r="K126" s="83">
        <f>K125/(K125+M125)</f>
        <v>0.44036697247706424</v>
      </c>
      <c r="L126" s="84"/>
      <c r="M126" s="84"/>
      <c r="N126" s="83">
        <f>N125/(N125+P125)</f>
        <v>0.5176991150442478</v>
      </c>
      <c r="O126" s="84"/>
      <c r="P126" s="85"/>
    </row>
    <row r="127" spans="1:16" ht="19.5" customHeight="1" thickBot="1">
      <c r="A127" s="42" t="s">
        <v>14</v>
      </c>
      <c r="B127" s="3" t="s">
        <v>3</v>
      </c>
      <c r="C127" s="26">
        <v>1</v>
      </c>
      <c r="D127" s="5" t="s">
        <v>4</v>
      </c>
      <c r="E127" s="43" t="s">
        <v>3</v>
      </c>
      <c r="F127" s="26">
        <v>3</v>
      </c>
      <c r="G127" s="6" t="s">
        <v>4</v>
      </c>
      <c r="H127" s="43" t="s">
        <v>3</v>
      </c>
      <c r="I127" s="26">
        <v>4</v>
      </c>
      <c r="J127" s="6" t="s">
        <v>4</v>
      </c>
      <c r="K127" s="43" t="s">
        <v>3</v>
      </c>
      <c r="L127" s="26">
        <v>5</v>
      </c>
      <c r="M127" s="6" t="s">
        <v>4</v>
      </c>
      <c r="N127" s="43" t="s">
        <v>3</v>
      </c>
      <c r="O127" s="26">
        <v>2</v>
      </c>
      <c r="P127" s="6" t="s">
        <v>4</v>
      </c>
    </row>
    <row r="128" ht="19.5" customHeight="1" thickBot="1"/>
    <row r="129" spans="1:16" ht="24.75" customHeight="1" thickBot="1">
      <c r="A129" s="1" t="s">
        <v>13</v>
      </c>
      <c r="B129" s="27" t="str">
        <f>A130</f>
        <v>みずとりＢ</v>
      </c>
      <c r="C129" s="27"/>
      <c r="D129" s="27"/>
      <c r="E129" s="44" t="str">
        <f>A132</f>
        <v>おかがき娘</v>
      </c>
      <c r="F129" s="45"/>
      <c r="G129" s="45"/>
      <c r="H129" s="44" t="str">
        <f>A134</f>
        <v>イルクォーレ</v>
      </c>
      <c r="I129" s="45"/>
      <c r="J129" s="45"/>
      <c r="K129" s="44" t="str">
        <f>A136</f>
        <v>遊々クラブ</v>
      </c>
      <c r="L129" s="45"/>
      <c r="M129" s="45"/>
      <c r="N129" s="44" t="str">
        <f>A138</f>
        <v>B-girls</v>
      </c>
      <c r="O129" s="45"/>
      <c r="P129" s="46"/>
    </row>
    <row r="130" spans="1:16" ht="15" customHeight="1" thickTop="1">
      <c r="A130" s="93" t="s">
        <v>66</v>
      </c>
      <c r="B130" s="28"/>
      <c r="C130" s="29"/>
      <c r="D130" s="29"/>
      <c r="E130" s="36"/>
      <c r="F130" s="19" t="str">
        <f>IF(E131="","",IF(E131&gt;G131,"○","×"))</f>
        <v>○</v>
      </c>
      <c r="G130" s="16">
        <v>10</v>
      </c>
      <c r="H130" s="36"/>
      <c r="I130" s="19" t="str">
        <f>IF(H131="","",IF(H131&gt;J131,"○","×"))</f>
        <v>○</v>
      </c>
      <c r="J130" s="16">
        <v>7</v>
      </c>
      <c r="K130" s="54"/>
      <c r="L130" s="19" t="str">
        <f>IF(K131="","",IF(K131&gt;M131,"○","×"))</f>
        <v>×</v>
      </c>
      <c r="M130" s="52">
        <v>4</v>
      </c>
      <c r="N130" s="36"/>
      <c r="O130" s="19" t="str">
        <f>IF(N131="","",IF(N131&gt;P131,"○","×"))</f>
        <v>○</v>
      </c>
      <c r="P130" s="17">
        <v>1</v>
      </c>
    </row>
    <row r="131" spans="1:16" ht="19.5" customHeight="1">
      <c r="A131" s="90"/>
      <c r="B131" s="30"/>
      <c r="C131" s="13"/>
      <c r="D131" s="14"/>
      <c r="E131" s="33">
        <f>IF(D133="","",SUM(D133))</f>
        <v>61</v>
      </c>
      <c r="F131" s="12" t="s">
        <v>7</v>
      </c>
      <c r="G131" s="20">
        <f>IF(B133="","",SUM(B133))</f>
        <v>27</v>
      </c>
      <c r="H131" s="33">
        <f>IF(D135="","",SUM(D135))</f>
        <v>61</v>
      </c>
      <c r="I131" s="12" t="s">
        <v>7</v>
      </c>
      <c r="J131" s="20">
        <f>IF(B135="","",SUM(B135))</f>
        <v>29</v>
      </c>
      <c r="K131" s="57">
        <f>IF(D137="","",SUM(D137))</f>
        <v>0</v>
      </c>
      <c r="L131" s="55" t="s">
        <v>7</v>
      </c>
      <c r="M131" s="56">
        <f>IF(B137="","",SUM(B137))</f>
        <v>61</v>
      </c>
      <c r="N131" s="33">
        <f>IF(D139="","",SUM(D139))</f>
        <v>61</v>
      </c>
      <c r="O131" s="12" t="s">
        <v>7</v>
      </c>
      <c r="P131" s="23">
        <f>IF(B139="","",SUM(B139))</f>
        <v>43</v>
      </c>
    </row>
    <row r="132" spans="1:16" ht="15" customHeight="1">
      <c r="A132" s="91" t="s">
        <v>67</v>
      </c>
      <c r="B132" s="2"/>
      <c r="C132" s="19" t="str">
        <f>IF(B133="","",IF(B133&gt;D133,"○","×"))</f>
        <v>×</v>
      </c>
      <c r="D132" s="16">
        <v>10</v>
      </c>
      <c r="E132" s="34"/>
      <c r="F132" s="7"/>
      <c r="G132" s="7"/>
      <c r="H132" s="36"/>
      <c r="I132" s="19" t="str">
        <f>IF(H133="","",IF(H133&gt;J133,"○","×"))</f>
        <v>×</v>
      </c>
      <c r="J132" s="16">
        <v>5</v>
      </c>
      <c r="K132" s="54"/>
      <c r="L132" s="19" t="str">
        <f>IF(K133="","",IF(K133&gt;M133,"○","×"))</f>
        <v>×</v>
      </c>
      <c r="M132" s="52">
        <v>8</v>
      </c>
      <c r="N132" s="36"/>
      <c r="O132" s="19" t="str">
        <f>IF(N133="","",IF(N133&gt;P133,"○","×"))</f>
        <v>×</v>
      </c>
      <c r="P132" s="17">
        <v>3</v>
      </c>
    </row>
    <row r="133" spans="1:16" ht="19.5" customHeight="1">
      <c r="A133" s="92"/>
      <c r="B133" s="61">
        <v>27</v>
      </c>
      <c r="C133" s="12" t="s">
        <v>7</v>
      </c>
      <c r="D133" s="62">
        <v>61</v>
      </c>
      <c r="E133" s="35"/>
      <c r="F133" s="15"/>
      <c r="G133" s="15"/>
      <c r="H133" s="33">
        <f>IF(G135="","",SUM(G135))</f>
        <v>40</v>
      </c>
      <c r="I133" s="12" t="s">
        <v>7</v>
      </c>
      <c r="J133" s="20">
        <f>IF(E135="","",SUM(E135))</f>
        <v>61</v>
      </c>
      <c r="K133" s="57">
        <f>IF(G137="","",SUM(G137))</f>
        <v>0</v>
      </c>
      <c r="L133" s="55" t="s">
        <v>7</v>
      </c>
      <c r="M133" s="56">
        <f>IF(E137="","",SUM(E137))</f>
        <v>61</v>
      </c>
      <c r="N133" s="33">
        <f>IF(G139="","",SUM(G139))</f>
        <v>39</v>
      </c>
      <c r="O133" s="12" t="s">
        <v>7</v>
      </c>
      <c r="P133" s="23">
        <f>IF(E139="","",SUM(E139))</f>
        <v>61</v>
      </c>
    </row>
    <row r="134" spans="1:16" ht="15" customHeight="1">
      <c r="A134" s="89" t="s">
        <v>54</v>
      </c>
      <c r="B134" s="22"/>
      <c r="C134" s="19" t="str">
        <f>IF(B135="","",IF(B135&gt;D135,"○","×"))</f>
        <v>×</v>
      </c>
      <c r="D134" s="16">
        <v>7</v>
      </c>
      <c r="E134" s="36"/>
      <c r="F134" s="19" t="str">
        <f>IF(E135="","",IF(E135&gt;G135,"○","×"))</f>
        <v>○</v>
      </c>
      <c r="G134" s="16">
        <v>5</v>
      </c>
      <c r="H134" s="34"/>
      <c r="I134" s="7"/>
      <c r="J134" s="7"/>
      <c r="K134" s="54"/>
      <c r="L134" s="19" t="str">
        <f>IF(K135="","",IF(K135&gt;M135,"○","×"))</f>
        <v>×</v>
      </c>
      <c r="M134" s="52">
        <v>2</v>
      </c>
      <c r="N134" s="36"/>
      <c r="O134" s="19" t="str">
        <f>IF(N135="","",IF(N135&gt;P135,"○","×"))</f>
        <v>×</v>
      </c>
      <c r="P134" s="17">
        <v>9</v>
      </c>
    </row>
    <row r="135" spans="1:16" ht="19.5" customHeight="1">
      <c r="A135" s="90"/>
      <c r="B135" s="61">
        <v>29</v>
      </c>
      <c r="C135" s="12" t="s">
        <v>7</v>
      </c>
      <c r="D135" s="62">
        <v>61</v>
      </c>
      <c r="E135" s="67">
        <v>61</v>
      </c>
      <c r="F135" s="12" t="s">
        <v>7</v>
      </c>
      <c r="G135" s="62">
        <v>40</v>
      </c>
      <c r="H135" s="35"/>
      <c r="I135" s="15"/>
      <c r="J135" s="15"/>
      <c r="K135" s="57">
        <f>IF(J137="","",SUM(J137))</f>
        <v>0</v>
      </c>
      <c r="L135" s="55" t="s">
        <v>7</v>
      </c>
      <c r="M135" s="56">
        <f>IF(H137="","",SUM(H137))</f>
        <v>61</v>
      </c>
      <c r="N135" s="33">
        <f>IF(J139="","",SUM(J139))</f>
        <v>55</v>
      </c>
      <c r="O135" s="12" t="s">
        <v>7</v>
      </c>
      <c r="P135" s="23">
        <f>IF(H139="","",SUM(H139))</f>
        <v>61</v>
      </c>
    </row>
    <row r="136" spans="1:16" ht="15" customHeight="1">
      <c r="A136" s="89" t="s">
        <v>22</v>
      </c>
      <c r="B136" s="51"/>
      <c r="C136" s="19" t="str">
        <f>IF(B137="","",IF(B137&gt;D137,"○","×"))</f>
        <v>○</v>
      </c>
      <c r="D136" s="52">
        <v>4</v>
      </c>
      <c r="E136" s="53"/>
      <c r="F136" s="19" t="str">
        <f>IF(E137="","",IF(E137&gt;G137,"○","×"))</f>
        <v>○</v>
      </c>
      <c r="G136" s="52">
        <v>8</v>
      </c>
      <c r="H136" s="54"/>
      <c r="I136" s="19" t="str">
        <f>IF(H137="","",IF(H137&gt;J137,"○","×"))</f>
        <v>○</v>
      </c>
      <c r="J136" s="52">
        <v>2</v>
      </c>
      <c r="K136" s="34"/>
      <c r="L136" s="7"/>
      <c r="M136" s="7"/>
      <c r="N136" s="54"/>
      <c r="O136" s="19" t="str">
        <f>IF(N137="","",IF(N137&gt;P137,"○","×"))</f>
        <v>○</v>
      </c>
      <c r="P136" s="58">
        <v>6</v>
      </c>
    </row>
    <row r="137" spans="1:16" ht="19.5" customHeight="1">
      <c r="A137" s="90"/>
      <c r="B137" s="63">
        <v>61</v>
      </c>
      <c r="C137" s="55" t="s">
        <v>7</v>
      </c>
      <c r="D137" s="64">
        <v>0</v>
      </c>
      <c r="E137" s="68">
        <v>61</v>
      </c>
      <c r="F137" s="55" t="s">
        <v>7</v>
      </c>
      <c r="G137" s="64">
        <v>0</v>
      </c>
      <c r="H137" s="68">
        <v>61</v>
      </c>
      <c r="I137" s="55" t="s">
        <v>7</v>
      </c>
      <c r="J137" s="64">
        <v>0</v>
      </c>
      <c r="K137" s="35"/>
      <c r="L137" s="15"/>
      <c r="M137" s="15"/>
      <c r="N137" s="33">
        <f>IF(M139="","",SUM(M139))</f>
        <v>61</v>
      </c>
      <c r="O137" s="55" t="s">
        <v>7</v>
      </c>
      <c r="P137" s="59">
        <f>IF(K139="","",SUM(K139))</f>
        <v>0</v>
      </c>
    </row>
    <row r="138" spans="1:16" ht="15" customHeight="1">
      <c r="A138" s="87" t="s">
        <v>68</v>
      </c>
      <c r="B138" s="31"/>
      <c r="C138" s="19" t="str">
        <f>IF(B139="","",IF(B139&gt;D139,"○","×"))</f>
        <v>×</v>
      </c>
      <c r="D138" s="32">
        <v>1</v>
      </c>
      <c r="E138" s="37"/>
      <c r="F138" s="19" t="str">
        <f>IF(E139="","",IF(E139&gt;G139,"○","×"))</f>
        <v>○</v>
      </c>
      <c r="G138" s="16">
        <v>3</v>
      </c>
      <c r="H138" s="36"/>
      <c r="I138" s="19" t="str">
        <f>IF(H139="","",IF(H139&gt;J139,"○","×"))</f>
        <v>○</v>
      </c>
      <c r="J138" s="16">
        <v>9</v>
      </c>
      <c r="K138" s="54"/>
      <c r="L138" s="19" t="str">
        <f>IF(K139="","",IF(K139&gt;M139,"○","×"))</f>
        <v>×</v>
      </c>
      <c r="M138" s="52">
        <v>6</v>
      </c>
      <c r="N138" s="34"/>
      <c r="O138" s="7"/>
      <c r="P138" s="9"/>
    </row>
    <row r="139" spans="1:16" ht="19.5" customHeight="1" thickBot="1">
      <c r="A139" s="88"/>
      <c r="B139" s="65">
        <v>43</v>
      </c>
      <c r="C139" s="4" t="s">
        <v>7</v>
      </c>
      <c r="D139" s="66">
        <v>61</v>
      </c>
      <c r="E139" s="69">
        <v>61</v>
      </c>
      <c r="F139" s="4" t="s">
        <v>7</v>
      </c>
      <c r="G139" s="66">
        <v>39</v>
      </c>
      <c r="H139" s="69">
        <v>61</v>
      </c>
      <c r="I139" s="4" t="s">
        <v>7</v>
      </c>
      <c r="J139" s="66">
        <v>55</v>
      </c>
      <c r="K139" s="70">
        <v>0</v>
      </c>
      <c r="L139" s="60" t="s">
        <v>7</v>
      </c>
      <c r="M139" s="71">
        <v>61</v>
      </c>
      <c r="N139" s="38"/>
      <c r="O139" s="8"/>
      <c r="P139" s="10"/>
    </row>
    <row r="140" spans="1:16" ht="19.5" customHeight="1">
      <c r="A140" s="39" t="s">
        <v>2</v>
      </c>
      <c r="B140" s="25">
        <f>COUNTIF(C130:C139,"○")</f>
        <v>1</v>
      </c>
      <c r="C140" s="11" t="s">
        <v>6</v>
      </c>
      <c r="D140" s="24">
        <f>COUNTIF(C130:C139,"×")</f>
        <v>3</v>
      </c>
      <c r="E140" s="81">
        <f>COUNTIF(F130:F139,"○")</f>
        <v>4</v>
      </c>
      <c r="F140" s="11" t="s">
        <v>6</v>
      </c>
      <c r="G140" s="24">
        <f>COUNTIF(F130:F139,"×")</f>
        <v>0</v>
      </c>
      <c r="H140" s="81">
        <f>COUNTIF(I130:I139,"○")</f>
        <v>3</v>
      </c>
      <c r="I140" s="11" t="s">
        <v>6</v>
      </c>
      <c r="J140" s="24">
        <f>COUNTIF(I130:I139,"×")</f>
        <v>1</v>
      </c>
      <c r="K140" s="81">
        <f>COUNTIF(L130:L139,"○")</f>
        <v>0</v>
      </c>
      <c r="L140" s="11" t="s">
        <v>6</v>
      </c>
      <c r="M140" s="24">
        <f>COUNTIF(L130:L139,"×")</f>
        <v>4</v>
      </c>
      <c r="N140" s="81">
        <f>COUNTIF(O130:O139,"○")</f>
        <v>2</v>
      </c>
      <c r="O140" s="11" t="s">
        <v>6</v>
      </c>
      <c r="P140" s="80">
        <f>COUNTIF(O130:O139,"×")</f>
        <v>2</v>
      </c>
    </row>
    <row r="141" spans="1:16" ht="19.5" customHeight="1">
      <c r="A141" s="40" t="s">
        <v>0</v>
      </c>
      <c r="B141" s="21">
        <f>SUM(B131,B133,B135,B137,B139)</f>
        <v>160</v>
      </c>
      <c r="C141" s="12" t="s">
        <v>6</v>
      </c>
      <c r="D141" s="20">
        <f>SUM(D131,D133,D135,D137,D139)</f>
        <v>183</v>
      </c>
      <c r="E141" s="33">
        <f>SUM(E131,E133,E135,E137,E139)</f>
        <v>244</v>
      </c>
      <c r="F141" s="12" t="s">
        <v>6</v>
      </c>
      <c r="G141" s="20">
        <f>SUM(G131,G133,G135,G137,G139)</f>
        <v>106</v>
      </c>
      <c r="H141" s="33">
        <f>SUM(H131,H133,H135,H137,H139)</f>
        <v>223</v>
      </c>
      <c r="I141" s="12" t="s">
        <v>6</v>
      </c>
      <c r="J141" s="20">
        <f>SUM(J131,J133,J135,J137,J139)</f>
        <v>145</v>
      </c>
      <c r="K141" s="33">
        <f>SUM(K131,K133,K135,K137,K139)</f>
        <v>0</v>
      </c>
      <c r="L141" s="12" t="s">
        <v>6</v>
      </c>
      <c r="M141" s="20">
        <f>SUM(M131,M133,M135,M137,M139)</f>
        <v>244</v>
      </c>
      <c r="N141" s="33">
        <f>SUM(N131,N133,N135,N137,N139)</f>
        <v>216</v>
      </c>
      <c r="O141" s="12" t="s">
        <v>6</v>
      </c>
      <c r="P141" s="23">
        <f>SUM(P131,P133,P135,P137,P139)</f>
        <v>165</v>
      </c>
    </row>
    <row r="142" spans="1:16" ht="19.5" customHeight="1" thickBot="1">
      <c r="A142" s="41" t="s">
        <v>1</v>
      </c>
      <c r="B142" s="86">
        <f>B141/(B141+D141)</f>
        <v>0.46647230320699706</v>
      </c>
      <c r="C142" s="84"/>
      <c r="D142" s="84"/>
      <c r="E142" s="83">
        <f>E141/(E141+G141)</f>
        <v>0.6971428571428572</v>
      </c>
      <c r="F142" s="84"/>
      <c r="G142" s="84"/>
      <c r="H142" s="83">
        <f>H141/(H141+J141)</f>
        <v>0.6059782608695652</v>
      </c>
      <c r="I142" s="84"/>
      <c r="J142" s="84"/>
      <c r="K142" s="83">
        <f>K141/(K141+M141)</f>
        <v>0</v>
      </c>
      <c r="L142" s="84"/>
      <c r="M142" s="84"/>
      <c r="N142" s="83">
        <f>N141/(N141+P141)</f>
        <v>0.5669291338582677</v>
      </c>
      <c r="O142" s="84"/>
      <c r="P142" s="85"/>
    </row>
    <row r="143" spans="1:16" ht="19.5" customHeight="1" thickBot="1">
      <c r="A143" s="42" t="s">
        <v>14</v>
      </c>
      <c r="B143" s="3" t="s">
        <v>3</v>
      </c>
      <c r="C143" s="26">
        <v>4</v>
      </c>
      <c r="D143" s="5" t="s">
        <v>4</v>
      </c>
      <c r="E143" s="43" t="s">
        <v>3</v>
      </c>
      <c r="F143" s="26">
        <v>1</v>
      </c>
      <c r="G143" s="6" t="s">
        <v>4</v>
      </c>
      <c r="H143" s="43" t="s">
        <v>3</v>
      </c>
      <c r="I143" s="26">
        <v>2</v>
      </c>
      <c r="J143" s="6" t="s">
        <v>4</v>
      </c>
      <c r="K143" s="43" t="s">
        <v>3</v>
      </c>
      <c r="L143" s="26" t="s">
        <v>74</v>
      </c>
      <c r="M143" s="6" t="s">
        <v>4</v>
      </c>
      <c r="N143" s="43" t="s">
        <v>3</v>
      </c>
      <c r="O143" s="26">
        <v>3</v>
      </c>
      <c r="P143" s="6" t="s">
        <v>4</v>
      </c>
    </row>
    <row r="144" ht="19.5" customHeight="1" thickBot="1"/>
    <row r="145" spans="1:16" ht="24.75" customHeight="1" thickBot="1">
      <c r="A145" s="1" t="s">
        <v>17</v>
      </c>
      <c r="B145" s="27" t="str">
        <f>A146</f>
        <v>シャトルハウスＣ</v>
      </c>
      <c r="C145" s="27"/>
      <c r="D145" s="27"/>
      <c r="E145" s="44" t="str">
        <f>A148</f>
        <v>フレームショットＢ</v>
      </c>
      <c r="F145" s="45"/>
      <c r="G145" s="45"/>
      <c r="H145" s="44" t="str">
        <f>A150</f>
        <v>レディース</v>
      </c>
      <c r="I145" s="45"/>
      <c r="J145" s="45"/>
      <c r="K145" s="44" t="str">
        <f>A152</f>
        <v>遠賀リバーズ</v>
      </c>
      <c r="L145" s="45"/>
      <c r="M145" s="45"/>
      <c r="N145" s="44" t="str">
        <f>A154</f>
        <v>マンデーズ</v>
      </c>
      <c r="O145" s="45"/>
      <c r="P145" s="46"/>
    </row>
    <row r="146" spans="1:16" ht="15" customHeight="1" thickTop="1">
      <c r="A146" s="93" t="s">
        <v>69</v>
      </c>
      <c r="B146" s="28"/>
      <c r="C146" s="29"/>
      <c r="D146" s="29"/>
      <c r="E146" s="36"/>
      <c r="F146" s="19" t="str">
        <f>IF(E147="","",IF(E147&gt;G147,"○","×"))</f>
        <v>○</v>
      </c>
      <c r="G146" s="16">
        <v>10</v>
      </c>
      <c r="H146" s="36"/>
      <c r="I146" s="19" t="str">
        <f>IF(H147="","",IF(H147&gt;J147,"○","×"))</f>
        <v>○</v>
      </c>
      <c r="J146" s="16">
        <v>7</v>
      </c>
      <c r="K146" s="54"/>
      <c r="L146" s="19" t="str">
        <f>IF(K147="","",IF(K147&gt;M147,"○","×"))</f>
        <v>×</v>
      </c>
      <c r="M146" s="52">
        <v>4</v>
      </c>
      <c r="N146" s="36"/>
      <c r="O146" s="19" t="str">
        <f>IF(N147="","",IF(N147&gt;P147,"○","×"))</f>
        <v>×</v>
      </c>
      <c r="P146" s="17">
        <v>1</v>
      </c>
    </row>
    <row r="147" spans="1:16" ht="19.5" customHeight="1">
      <c r="A147" s="90"/>
      <c r="B147" s="30"/>
      <c r="C147" s="13"/>
      <c r="D147" s="14"/>
      <c r="E147" s="33">
        <f>IF(D149="","",SUM(D149))</f>
        <v>61</v>
      </c>
      <c r="F147" s="12" t="s">
        <v>7</v>
      </c>
      <c r="G147" s="20">
        <f>IF(B149="","",SUM(B149))</f>
        <v>49</v>
      </c>
      <c r="H147" s="33">
        <f>IF(D151="","",SUM(D151))</f>
        <v>61</v>
      </c>
      <c r="I147" s="12" t="s">
        <v>7</v>
      </c>
      <c r="J147" s="20">
        <f>IF(B151="","",SUM(B151))</f>
        <v>42</v>
      </c>
      <c r="K147" s="57">
        <f>IF(D153="","",SUM(D153))</f>
        <v>54</v>
      </c>
      <c r="L147" s="55" t="s">
        <v>7</v>
      </c>
      <c r="M147" s="56">
        <f>IF(B153="","",SUM(B153))</f>
        <v>61</v>
      </c>
      <c r="N147" s="33">
        <f>IF(D155="","",SUM(D155))</f>
        <v>45</v>
      </c>
      <c r="O147" s="12" t="s">
        <v>7</v>
      </c>
      <c r="P147" s="23">
        <f>IF(B155="","",SUM(B155))</f>
        <v>61</v>
      </c>
    </row>
    <row r="148" spans="1:16" ht="15" customHeight="1">
      <c r="A148" s="89" t="s">
        <v>70</v>
      </c>
      <c r="B148" s="2"/>
      <c r="C148" s="19" t="str">
        <f>IF(B149="","",IF(B149&gt;D149,"○","×"))</f>
        <v>×</v>
      </c>
      <c r="D148" s="16">
        <v>10</v>
      </c>
      <c r="E148" s="34"/>
      <c r="F148" s="7"/>
      <c r="G148" s="7"/>
      <c r="H148" s="36"/>
      <c r="I148" s="19" t="str">
        <f>IF(H149="","",IF(H149&gt;J149,"○","×"))</f>
        <v>○</v>
      </c>
      <c r="J148" s="16">
        <v>5</v>
      </c>
      <c r="K148" s="54"/>
      <c r="L148" s="19" t="str">
        <f>IF(K149="","",IF(K149&gt;M149,"○","×"))</f>
        <v>×</v>
      </c>
      <c r="M148" s="52">
        <v>8</v>
      </c>
      <c r="N148" s="36"/>
      <c r="O148" s="19" t="str">
        <f>IF(N149="","",IF(N149&gt;P149,"○","×"))</f>
        <v>×</v>
      </c>
      <c r="P148" s="17">
        <v>3</v>
      </c>
    </row>
    <row r="149" spans="1:16" ht="19.5" customHeight="1">
      <c r="A149" s="90"/>
      <c r="B149" s="61">
        <v>49</v>
      </c>
      <c r="C149" s="12" t="s">
        <v>7</v>
      </c>
      <c r="D149" s="62">
        <v>61</v>
      </c>
      <c r="E149" s="35"/>
      <c r="F149" s="15"/>
      <c r="G149" s="15"/>
      <c r="H149" s="33">
        <f>IF(G151="","",SUM(G151))</f>
        <v>61</v>
      </c>
      <c r="I149" s="12" t="s">
        <v>7</v>
      </c>
      <c r="J149" s="20">
        <f>IF(E151="","",SUM(E151))</f>
        <v>60</v>
      </c>
      <c r="K149" s="57">
        <f>IF(G153="","",SUM(G153))</f>
        <v>47</v>
      </c>
      <c r="L149" s="55" t="s">
        <v>7</v>
      </c>
      <c r="M149" s="56">
        <f>IF(E153="","",SUM(E153))</f>
        <v>61</v>
      </c>
      <c r="N149" s="33">
        <f>IF(G155="","",SUM(G155))</f>
        <v>35</v>
      </c>
      <c r="O149" s="12" t="s">
        <v>7</v>
      </c>
      <c r="P149" s="23">
        <f>IF(E155="","",SUM(E155))</f>
        <v>61</v>
      </c>
    </row>
    <row r="150" spans="1:16" ht="15" customHeight="1">
      <c r="A150" s="89" t="s">
        <v>71</v>
      </c>
      <c r="B150" s="22"/>
      <c r="C150" s="19" t="str">
        <f>IF(B151="","",IF(B151&gt;D151,"○","×"))</f>
        <v>×</v>
      </c>
      <c r="D150" s="16">
        <v>7</v>
      </c>
      <c r="E150" s="36"/>
      <c r="F150" s="19" t="str">
        <f>IF(E151="","",IF(E151&gt;G151,"○","×"))</f>
        <v>×</v>
      </c>
      <c r="G150" s="16">
        <v>5</v>
      </c>
      <c r="H150" s="34"/>
      <c r="I150" s="7"/>
      <c r="J150" s="7"/>
      <c r="K150" s="54"/>
      <c r="L150" s="19" t="str">
        <f>IF(K151="","",IF(K151&gt;M151,"○","×"))</f>
        <v>×</v>
      </c>
      <c r="M150" s="52">
        <v>2</v>
      </c>
      <c r="N150" s="36"/>
      <c r="O150" s="19" t="str">
        <f>IF(N151="","",IF(N151&gt;P151,"○","×"))</f>
        <v>×</v>
      </c>
      <c r="P150" s="17">
        <v>9</v>
      </c>
    </row>
    <row r="151" spans="1:16" ht="19.5" customHeight="1">
      <c r="A151" s="90"/>
      <c r="B151" s="61">
        <v>42</v>
      </c>
      <c r="C151" s="12" t="s">
        <v>7</v>
      </c>
      <c r="D151" s="62">
        <v>61</v>
      </c>
      <c r="E151" s="67">
        <v>60</v>
      </c>
      <c r="F151" s="12" t="s">
        <v>7</v>
      </c>
      <c r="G151" s="62">
        <v>61</v>
      </c>
      <c r="H151" s="35"/>
      <c r="I151" s="15"/>
      <c r="J151" s="15"/>
      <c r="K151" s="57">
        <f>IF(J153="","",SUM(J153))</f>
        <v>52</v>
      </c>
      <c r="L151" s="55" t="s">
        <v>7</v>
      </c>
      <c r="M151" s="56">
        <f>IF(H153="","",SUM(H153))</f>
        <v>61</v>
      </c>
      <c r="N151" s="33">
        <f>IF(J155="","",SUM(J155))</f>
        <v>40</v>
      </c>
      <c r="O151" s="12" t="s">
        <v>7</v>
      </c>
      <c r="P151" s="23">
        <f>IF(H155="","",SUM(H155))</f>
        <v>61</v>
      </c>
    </row>
    <row r="152" spans="1:16" ht="15" customHeight="1">
      <c r="A152" s="89" t="s">
        <v>72</v>
      </c>
      <c r="B152" s="51"/>
      <c r="C152" s="19" t="str">
        <f>IF(B153="","",IF(B153&gt;D153,"○","×"))</f>
        <v>○</v>
      </c>
      <c r="D152" s="52">
        <v>4</v>
      </c>
      <c r="E152" s="53"/>
      <c r="F152" s="19" t="str">
        <f>IF(E153="","",IF(E153&gt;G153,"○","×"))</f>
        <v>○</v>
      </c>
      <c r="G152" s="52">
        <v>8</v>
      </c>
      <c r="H152" s="54"/>
      <c r="I152" s="19" t="str">
        <f>IF(H153="","",IF(H153&gt;J153,"○","×"))</f>
        <v>○</v>
      </c>
      <c r="J152" s="52">
        <v>2</v>
      </c>
      <c r="K152" s="34"/>
      <c r="L152" s="7"/>
      <c r="M152" s="7"/>
      <c r="N152" s="54"/>
      <c r="O152" s="19" t="str">
        <f>IF(N153="","",IF(N153&gt;P153,"○","×"))</f>
        <v>×</v>
      </c>
      <c r="P152" s="58">
        <v>6</v>
      </c>
    </row>
    <row r="153" spans="1:16" ht="19.5" customHeight="1">
      <c r="A153" s="90"/>
      <c r="B153" s="63">
        <v>61</v>
      </c>
      <c r="C153" s="55" t="s">
        <v>7</v>
      </c>
      <c r="D153" s="64">
        <v>54</v>
      </c>
      <c r="E153" s="68">
        <v>61</v>
      </c>
      <c r="F153" s="55" t="s">
        <v>7</v>
      </c>
      <c r="G153" s="64">
        <v>47</v>
      </c>
      <c r="H153" s="68">
        <v>61</v>
      </c>
      <c r="I153" s="55" t="s">
        <v>7</v>
      </c>
      <c r="J153" s="64">
        <v>52</v>
      </c>
      <c r="K153" s="35"/>
      <c r="L153" s="15"/>
      <c r="M153" s="15"/>
      <c r="N153" s="33">
        <f>IF(M155="","",SUM(M155))</f>
        <v>53</v>
      </c>
      <c r="O153" s="55" t="s">
        <v>7</v>
      </c>
      <c r="P153" s="59">
        <f>IF(K155="","",SUM(K155))</f>
        <v>61</v>
      </c>
    </row>
    <row r="154" spans="1:16" ht="15" customHeight="1">
      <c r="A154" s="87" t="s">
        <v>73</v>
      </c>
      <c r="B154" s="31"/>
      <c r="C154" s="19" t="str">
        <f>IF(B155="","",IF(B155&gt;D155,"○","×"))</f>
        <v>○</v>
      </c>
      <c r="D154" s="32">
        <v>1</v>
      </c>
      <c r="E154" s="37"/>
      <c r="F154" s="19" t="str">
        <f>IF(E155="","",IF(E155&gt;G155,"○","×"))</f>
        <v>○</v>
      </c>
      <c r="G154" s="16">
        <v>3</v>
      </c>
      <c r="H154" s="36"/>
      <c r="I154" s="19" t="str">
        <f>IF(H155="","",IF(H155&gt;J155,"○","×"))</f>
        <v>○</v>
      </c>
      <c r="J154" s="16">
        <v>9</v>
      </c>
      <c r="K154" s="54"/>
      <c r="L154" s="19" t="str">
        <f>IF(K155="","",IF(K155&gt;M155,"○","×"))</f>
        <v>○</v>
      </c>
      <c r="M154" s="52">
        <v>6</v>
      </c>
      <c r="N154" s="34"/>
      <c r="O154" s="7"/>
      <c r="P154" s="9"/>
    </row>
    <row r="155" spans="1:16" ht="19.5" customHeight="1" thickBot="1">
      <c r="A155" s="88"/>
      <c r="B155" s="65">
        <v>61</v>
      </c>
      <c r="C155" s="4" t="s">
        <v>7</v>
      </c>
      <c r="D155" s="66">
        <v>45</v>
      </c>
      <c r="E155" s="69">
        <v>61</v>
      </c>
      <c r="F155" s="4" t="s">
        <v>7</v>
      </c>
      <c r="G155" s="66">
        <v>35</v>
      </c>
      <c r="H155" s="69">
        <v>61</v>
      </c>
      <c r="I155" s="4" t="s">
        <v>7</v>
      </c>
      <c r="J155" s="66">
        <v>40</v>
      </c>
      <c r="K155" s="70">
        <v>61</v>
      </c>
      <c r="L155" s="60" t="s">
        <v>7</v>
      </c>
      <c r="M155" s="71">
        <v>53</v>
      </c>
      <c r="N155" s="38"/>
      <c r="O155" s="8"/>
      <c r="P155" s="10"/>
    </row>
    <row r="156" spans="1:16" ht="19.5" customHeight="1">
      <c r="A156" s="39" t="s">
        <v>2</v>
      </c>
      <c r="B156" s="25">
        <f>COUNTIF(C146:C155,"○")</f>
        <v>2</v>
      </c>
      <c r="C156" s="11" t="s">
        <v>6</v>
      </c>
      <c r="D156" s="24">
        <f>COUNTIF(C146:C155,"×")</f>
        <v>2</v>
      </c>
      <c r="E156" s="81">
        <f>COUNTIF(F146:F155,"○")</f>
        <v>3</v>
      </c>
      <c r="F156" s="11" t="s">
        <v>6</v>
      </c>
      <c r="G156" s="24">
        <f>COUNTIF(F146:F155,"×")</f>
        <v>1</v>
      </c>
      <c r="H156" s="81">
        <f>COUNTIF(I146:I155,"○")</f>
        <v>4</v>
      </c>
      <c r="I156" s="11" t="s">
        <v>6</v>
      </c>
      <c r="J156" s="24">
        <f>COUNTIF(I146:I155,"×")</f>
        <v>0</v>
      </c>
      <c r="K156" s="81">
        <f>COUNTIF(L146:L155,"○")</f>
        <v>1</v>
      </c>
      <c r="L156" s="11" t="s">
        <v>6</v>
      </c>
      <c r="M156" s="24">
        <f>COUNTIF(L146:L155,"×")</f>
        <v>3</v>
      </c>
      <c r="N156" s="81">
        <f>COUNTIF(O146:O155,"○")</f>
        <v>0</v>
      </c>
      <c r="O156" s="11" t="s">
        <v>6</v>
      </c>
      <c r="P156" s="80">
        <f>COUNTIF(O146:O155,"×")</f>
        <v>4</v>
      </c>
    </row>
    <row r="157" spans="1:16" ht="19.5" customHeight="1">
      <c r="A157" s="40" t="s">
        <v>0</v>
      </c>
      <c r="B157" s="21">
        <f>SUM(B147,B149,B151,B153,B155)</f>
        <v>213</v>
      </c>
      <c r="C157" s="12" t="s">
        <v>6</v>
      </c>
      <c r="D157" s="20">
        <f>SUM(D147,D149,D151,D153,D155)</f>
        <v>221</v>
      </c>
      <c r="E157" s="33">
        <f>SUM(E147,E149,E151,E153,E155)</f>
        <v>243</v>
      </c>
      <c r="F157" s="12" t="s">
        <v>6</v>
      </c>
      <c r="G157" s="20">
        <f>SUM(G147,G149,G151,G153,G155)</f>
        <v>192</v>
      </c>
      <c r="H157" s="33">
        <f>SUM(H147,H149,H151,H153,H155)</f>
        <v>244</v>
      </c>
      <c r="I157" s="12" t="s">
        <v>6</v>
      </c>
      <c r="J157" s="20">
        <f>SUM(J147,J149,J151,J153,J155)</f>
        <v>194</v>
      </c>
      <c r="K157" s="33">
        <f>SUM(K147,K149,K151,K153,K155)</f>
        <v>214</v>
      </c>
      <c r="L157" s="12" t="s">
        <v>6</v>
      </c>
      <c r="M157" s="20">
        <f>SUM(M147,M149,M151,M153,M155)</f>
        <v>236</v>
      </c>
      <c r="N157" s="33">
        <f>SUM(N147,N149,N151,N153,N155)</f>
        <v>173</v>
      </c>
      <c r="O157" s="12" t="s">
        <v>6</v>
      </c>
      <c r="P157" s="23">
        <f>SUM(P147,P149,P151,P153,P155)</f>
        <v>244</v>
      </c>
    </row>
    <row r="158" spans="1:16" ht="19.5" customHeight="1" thickBot="1">
      <c r="A158" s="41" t="s">
        <v>1</v>
      </c>
      <c r="B158" s="86">
        <f>B157/(B157+D157)</f>
        <v>0.49078341013824883</v>
      </c>
      <c r="C158" s="84"/>
      <c r="D158" s="84"/>
      <c r="E158" s="83">
        <f>E157/(E157+G157)</f>
        <v>0.5586206896551724</v>
      </c>
      <c r="F158" s="84"/>
      <c r="G158" s="84"/>
      <c r="H158" s="83">
        <f>H157/(H157+J157)</f>
        <v>0.5570776255707762</v>
      </c>
      <c r="I158" s="84"/>
      <c r="J158" s="84"/>
      <c r="K158" s="83">
        <f>K157/(K157+M157)</f>
        <v>0.47555555555555556</v>
      </c>
      <c r="L158" s="84"/>
      <c r="M158" s="84"/>
      <c r="N158" s="83">
        <f>N157/(N157+P157)</f>
        <v>0.4148681055155875</v>
      </c>
      <c r="O158" s="84"/>
      <c r="P158" s="85"/>
    </row>
    <row r="159" spans="1:16" ht="19.5" customHeight="1" thickBot="1">
      <c r="A159" s="42" t="s">
        <v>14</v>
      </c>
      <c r="B159" s="3" t="s">
        <v>3</v>
      </c>
      <c r="C159" s="26">
        <v>3</v>
      </c>
      <c r="D159" s="5" t="s">
        <v>4</v>
      </c>
      <c r="E159" s="43" t="s">
        <v>3</v>
      </c>
      <c r="F159" s="26">
        <v>2</v>
      </c>
      <c r="G159" s="6" t="s">
        <v>4</v>
      </c>
      <c r="H159" s="43" t="s">
        <v>3</v>
      </c>
      <c r="I159" s="26">
        <v>1</v>
      </c>
      <c r="J159" s="6" t="s">
        <v>4</v>
      </c>
      <c r="K159" s="43" t="s">
        <v>3</v>
      </c>
      <c r="L159" s="26">
        <v>4</v>
      </c>
      <c r="M159" s="6" t="s">
        <v>4</v>
      </c>
      <c r="N159" s="43" t="s">
        <v>3</v>
      </c>
      <c r="O159" s="26">
        <v>5</v>
      </c>
      <c r="P159" s="6" t="s">
        <v>4</v>
      </c>
    </row>
  </sheetData>
  <sheetProtection/>
  <mergeCells count="100">
    <mergeCell ref="K142:M142"/>
    <mergeCell ref="K94:M94"/>
    <mergeCell ref="A146:A147"/>
    <mergeCell ref="A154:A155"/>
    <mergeCell ref="B158:D158"/>
    <mergeCell ref="E158:G158"/>
    <mergeCell ref="A148:A149"/>
    <mergeCell ref="A150:A151"/>
    <mergeCell ref="A152:A153"/>
    <mergeCell ref="A34:A35"/>
    <mergeCell ref="A36:A37"/>
    <mergeCell ref="A42:A43"/>
    <mergeCell ref="H158:J158"/>
    <mergeCell ref="N94:P94"/>
    <mergeCell ref="K158:M158"/>
    <mergeCell ref="N158:P158"/>
    <mergeCell ref="K110:M110"/>
    <mergeCell ref="N142:P142"/>
    <mergeCell ref="H110:J110"/>
    <mergeCell ref="A88:A89"/>
    <mergeCell ref="A84:A85"/>
    <mergeCell ref="A86:A87"/>
    <mergeCell ref="A82:A83"/>
    <mergeCell ref="A50:A51"/>
    <mergeCell ref="A52:A53"/>
    <mergeCell ref="A58:A59"/>
    <mergeCell ref="A90:A91"/>
    <mergeCell ref="B94:D94"/>
    <mergeCell ref="B78:D78"/>
    <mergeCell ref="A72:A73"/>
    <mergeCell ref="A2:A3"/>
    <mergeCell ref="A8:A9"/>
    <mergeCell ref="A4:A5"/>
    <mergeCell ref="A6:A7"/>
    <mergeCell ref="A38:A39"/>
    <mergeCell ref="A40:A41"/>
    <mergeCell ref="A10:A11"/>
    <mergeCell ref="A18:A19"/>
    <mergeCell ref="A20:A21"/>
    <mergeCell ref="A22:A23"/>
    <mergeCell ref="A74:A75"/>
    <mergeCell ref="A54:A55"/>
    <mergeCell ref="A56:A57"/>
    <mergeCell ref="A70:A71"/>
    <mergeCell ref="A24:A25"/>
    <mergeCell ref="A26:A27"/>
    <mergeCell ref="N14:P14"/>
    <mergeCell ref="B30:D30"/>
    <mergeCell ref="E30:G30"/>
    <mergeCell ref="H30:J30"/>
    <mergeCell ref="K30:M30"/>
    <mergeCell ref="N30:P30"/>
    <mergeCell ref="B14:D14"/>
    <mergeCell ref="E14:G14"/>
    <mergeCell ref="K14:M14"/>
    <mergeCell ref="N46:P46"/>
    <mergeCell ref="B62:D62"/>
    <mergeCell ref="E62:G62"/>
    <mergeCell ref="H62:J62"/>
    <mergeCell ref="K62:M62"/>
    <mergeCell ref="B46:D46"/>
    <mergeCell ref="E46:G46"/>
    <mergeCell ref="H46:J46"/>
    <mergeCell ref="N62:P62"/>
    <mergeCell ref="A104:A105"/>
    <mergeCell ref="A114:A115"/>
    <mergeCell ref="E94:G94"/>
    <mergeCell ref="B110:D110"/>
    <mergeCell ref="A98:A99"/>
    <mergeCell ref="H14:J14"/>
    <mergeCell ref="A106:A107"/>
    <mergeCell ref="A68:A69"/>
    <mergeCell ref="A66:A67"/>
    <mergeCell ref="A102:A103"/>
    <mergeCell ref="A116:A117"/>
    <mergeCell ref="A100:A101"/>
    <mergeCell ref="N126:P126"/>
    <mergeCell ref="A134:A135"/>
    <mergeCell ref="A136:A137"/>
    <mergeCell ref="K46:M46"/>
    <mergeCell ref="A118:A119"/>
    <mergeCell ref="H78:J78"/>
    <mergeCell ref="H94:J94"/>
    <mergeCell ref="E78:G78"/>
    <mergeCell ref="E142:G142"/>
    <mergeCell ref="H142:J142"/>
    <mergeCell ref="B142:D142"/>
    <mergeCell ref="B126:D126"/>
    <mergeCell ref="A138:A139"/>
    <mergeCell ref="E110:G110"/>
    <mergeCell ref="A120:A121"/>
    <mergeCell ref="A132:A133"/>
    <mergeCell ref="A122:A123"/>
    <mergeCell ref="A130:A131"/>
    <mergeCell ref="N78:P78"/>
    <mergeCell ref="N110:P110"/>
    <mergeCell ref="E126:G126"/>
    <mergeCell ref="H126:J126"/>
    <mergeCell ref="K126:M126"/>
    <mergeCell ref="K78:M78"/>
  </mergeCells>
  <printOptions/>
  <pageMargins left="0.8661417322834646" right="0.1968503937007874" top="0.3937007874015748" bottom="0.1968503937007874" header="0.511811023622047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72" t="s">
        <v>24</v>
      </c>
      <c r="C1" s="72"/>
      <c r="D1" s="76"/>
      <c r="E1" s="76"/>
      <c r="F1" s="76"/>
    </row>
    <row r="2" spans="2:6" ht="13.5">
      <c r="B2" s="72" t="s">
        <v>25</v>
      </c>
      <c r="C2" s="72"/>
      <c r="D2" s="76"/>
      <c r="E2" s="76"/>
      <c r="F2" s="76"/>
    </row>
    <row r="3" spans="2:6" ht="13.5">
      <c r="B3" s="73"/>
      <c r="C3" s="73"/>
      <c r="D3" s="77"/>
      <c r="E3" s="77"/>
      <c r="F3" s="77"/>
    </row>
    <row r="4" spans="2:6" ht="54">
      <c r="B4" s="73" t="s">
        <v>26</v>
      </c>
      <c r="C4" s="73"/>
      <c r="D4" s="77"/>
      <c r="E4" s="77"/>
      <c r="F4" s="77"/>
    </row>
    <row r="5" spans="2:6" ht="13.5">
      <c r="B5" s="73"/>
      <c r="C5" s="73"/>
      <c r="D5" s="77"/>
      <c r="E5" s="77"/>
      <c r="F5" s="77"/>
    </row>
    <row r="6" spans="2:6" ht="13.5">
      <c r="B6" s="72" t="s">
        <v>27</v>
      </c>
      <c r="C6" s="72"/>
      <c r="D6" s="76"/>
      <c r="E6" s="76" t="s">
        <v>28</v>
      </c>
      <c r="F6" s="76" t="s">
        <v>29</v>
      </c>
    </row>
    <row r="7" spans="2:6" ht="14.25" thickBot="1">
      <c r="B7" s="73"/>
      <c r="C7" s="73"/>
      <c r="D7" s="77"/>
      <c r="E7" s="77"/>
      <c r="F7" s="77"/>
    </row>
    <row r="8" spans="2:6" ht="41.25" thickBot="1">
      <c r="B8" s="74" t="s">
        <v>30</v>
      </c>
      <c r="C8" s="75"/>
      <c r="D8" s="78"/>
      <c r="E8" s="78">
        <v>28</v>
      </c>
      <c r="F8" s="79" t="s">
        <v>31</v>
      </c>
    </row>
    <row r="9" spans="2:6" ht="13.5">
      <c r="B9" s="73"/>
      <c r="C9" s="73"/>
      <c r="D9" s="77"/>
      <c r="E9" s="77"/>
      <c r="F9" s="77"/>
    </row>
    <row r="10" spans="2:6" ht="13.5">
      <c r="B10" s="73"/>
      <c r="C10" s="73"/>
      <c r="D10" s="77"/>
      <c r="E10" s="77"/>
      <c r="F10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beehive</dc:creator>
  <cp:keywords/>
  <dc:description/>
  <cp:lastModifiedBy>owner</cp:lastModifiedBy>
  <cp:lastPrinted>2016-01-08T05:41:11Z</cp:lastPrinted>
  <dcterms:created xsi:type="dcterms:W3CDTF">2007-05-30T01:40:13Z</dcterms:created>
  <dcterms:modified xsi:type="dcterms:W3CDTF">2017-01-15T13:31:42Z</dcterms:modified>
  <cp:category/>
  <cp:version/>
  <cp:contentType/>
  <cp:contentStatus/>
</cp:coreProperties>
</file>